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09"/>
  <workbookPr codeName="ThisWorkbook" defaultThemeVersion="124226"/>
  <mc:AlternateContent xmlns:mc="http://schemas.openxmlformats.org/markup-compatibility/2006">
    <mc:Choice Requires="x15">
      <x15ac:absPath xmlns:x15ac="http://schemas.microsoft.com/office/spreadsheetml/2010/11/ac" url="/Users/severin/Library/CloudStorage/GoogleDrive-severin@dragonflip.com/My Drive/Dragonflip 2.0/Dragonflip Europe/Marketing/Content/BSG Content/DD Checkliste/"/>
    </mc:Choice>
  </mc:AlternateContent>
  <xr:revisionPtr revIDLastSave="0" documentId="13_ncr:1_{6E7380A5-4954-AA48-85F8-FA16A302D2B2}" xr6:coauthVersionLast="47" xr6:coauthVersionMax="47" xr10:uidLastSave="{00000000-0000-0000-0000-000000000000}"/>
  <bookViews>
    <workbookView xWindow="0" yWindow="500" windowWidth="28760" windowHeight="18740" xr2:uid="{00000000-000D-0000-FFFF-FFFF00000000}"/>
  </bookViews>
  <sheets>
    <sheet name="Dashboard" sheetId="4" r:id="rId1"/>
    <sheet name="Financial Due Diligence" sheetId="1" r:id="rId2"/>
    <sheet name="Tax Due Diligence" sheetId="2" r:id="rId3"/>
    <sheet name="Legal Due Diligence" sheetId="3" r:id="rId4"/>
    <sheet name="Commercial Due Diligence" sheetId="5" r:id="rId5"/>
  </sheets>
  <definedNames>
    <definedName name="_xlnm._FilterDatabase" localSheetId="4" hidden="1">'Commercial Due Diligence'!$B$5:$I$5</definedName>
    <definedName name="_xlnm._FilterDatabase" localSheetId="1" hidden="1">'Financial Due Diligence'!$A$5:$I$5</definedName>
    <definedName name="_xlnm._FilterDatabase" localSheetId="3" hidden="1">'Legal Due Diligence'!$B$5:$I$5</definedName>
    <definedName name="_xlnm._FilterDatabase" localSheetId="2" hidden="1">'Tax Due Diligence'!$B$5:$I$5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 i="4" l="1"/>
  <c r="D39" i="4"/>
  <c r="D38" i="4"/>
  <c r="D37" i="4"/>
  <c r="D34" i="4"/>
  <c r="D33" i="4"/>
  <c r="D32" i="4"/>
  <c r="D31" i="4"/>
  <c r="D28" i="4"/>
  <c r="D27" i="4"/>
  <c r="D26" i="4"/>
  <c r="D25" i="4"/>
  <c r="I34" i="4"/>
  <c r="J34" i="4" s="1"/>
  <c r="G34" i="4"/>
  <c r="E34" i="4"/>
  <c r="F34" i="4" s="1"/>
  <c r="C34" i="4"/>
  <c r="I33" i="4"/>
  <c r="G33" i="4"/>
  <c r="E33" i="4"/>
  <c r="F33" i="4" s="1"/>
  <c r="C33" i="4"/>
  <c r="I32" i="4"/>
  <c r="J32" i="4" s="1"/>
  <c r="G32" i="4"/>
  <c r="H32" i="4" s="1"/>
  <c r="E32" i="4"/>
  <c r="F32" i="4" s="1"/>
  <c r="C32" i="4"/>
  <c r="I31" i="4"/>
  <c r="G31" i="4"/>
  <c r="E31" i="4"/>
  <c r="C31" i="4"/>
  <c r="I40" i="4"/>
  <c r="G40" i="4"/>
  <c r="E40" i="4"/>
  <c r="C40" i="4"/>
  <c r="I39" i="4"/>
  <c r="G39" i="4"/>
  <c r="E39" i="4"/>
  <c r="C39" i="4"/>
  <c r="I38" i="4"/>
  <c r="J38" i="4" s="1"/>
  <c r="G38" i="4"/>
  <c r="H38" i="4" s="1"/>
  <c r="E38" i="4"/>
  <c r="F38" i="4" s="1"/>
  <c r="C38" i="4"/>
  <c r="I37" i="4"/>
  <c r="G37" i="4"/>
  <c r="E37" i="4"/>
  <c r="C37" i="4"/>
  <c r="A1" i="5"/>
  <c r="F31" i="4"/>
  <c r="I28" i="4"/>
  <c r="J28" i="4" s="1"/>
  <c r="G28" i="4"/>
  <c r="E28" i="4"/>
  <c r="F28" i="4" s="1"/>
  <c r="C28" i="4"/>
  <c r="I27" i="4"/>
  <c r="J27" i="4" s="1"/>
  <c r="G27" i="4"/>
  <c r="H27" i="4" s="1"/>
  <c r="E27" i="4"/>
  <c r="F27" i="4" s="1"/>
  <c r="C27" i="4"/>
  <c r="I26" i="4"/>
  <c r="J26" i="4" s="1"/>
  <c r="G26" i="4"/>
  <c r="H26" i="4" s="1"/>
  <c r="E26" i="4"/>
  <c r="F26" i="4" s="1"/>
  <c r="C26" i="4"/>
  <c r="I25" i="4"/>
  <c r="G25" i="4"/>
  <c r="E25" i="4"/>
  <c r="C25" i="4"/>
  <c r="A1" i="3"/>
  <c r="A1" i="2"/>
  <c r="A1" i="1"/>
  <c r="I19" i="4"/>
  <c r="I22" i="4"/>
  <c r="I21" i="4"/>
  <c r="I20" i="4"/>
  <c r="G22" i="4"/>
  <c r="G21" i="4"/>
  <c r="G20" i="4"/>
  <c r="E22" i="4"/>
  <c r="E21" i="4"/>
  <c r="E20" i="4"/>
  <c r="F20" i="4" s="1"/>
  <c r="E19" i="4"/>
  <c r="C20" i="4"/>
  <c r="G19" i="4"/>
  <c r="C22" i="4"/>
  <c r="C21" i="4"/>
  <c r="C19" i="4"/>
  <c r="D19" i="4" s="1"/>
  <c r="H39" i="4" l="1"/>
  <c r="F39" i="4"/>
  <c r="J39" i="4"/>
  <c r="H28" i="4"/>
  <c r="J31" i="4"/>
  <c r="J33" i="4"/>
  <c r="H34" i="4"/>
  <c r="H31" i="4"/>
  <c r="H33" i="4"/>
  <c r="F40" i="4"/>
  <c r="H40" i="4"/>
  <c r="J40" i="4"/>
  <c r="F37" i="4"/>
  <c r="H37" i="4"/>
  <c r="J37" i="4"/>
  <c r="J25" i="4"/>
  <c r="F25" i="4"/>
  <c r="H25" i="4"/>
  <c r="H21" i="4"/>
  <c r="F21" i="4"/>
  <c r="H22" i="4"/>
  <c r="J22" i="4"/>
  <c r="F22" i="4"/>
  <c r="H20" i="4"/>
  <c r="J20" i="4"/>
  <c r="J21" i="4"/>
  <c r="D20" i="4"/>
  <c r="F19" i="4"/>
  <c r="H19" i="4"/>
  <c r="J19" i="4"/>
  <c r="D21" i="4"/>
  <c r="D22" i="4"/>
</calcChain>
</file>

<file path=xl/sharedStrings.xml><?xml version="1.0" encoding="utf-8"?>
<sst xmlns="http://schemas.openxmlformats.org/spreadsheetml/2006/main" count="742" uniqueCount="354">
  <si>
    <t>Kategorie</t>
  </si>
  <si>
    <t>Allgemein</t>
  </si>
  <si>
    <t>Analytische Verfahren</t>
  </si>
  <si>
    <t>Anlagevermögen, Sachanlagen und geistiges Eigentum (IP)</t>
  </si>
  <si>
    <t>Beteiligungen und Anteile</t>
  </si>
  <si>
    <t>Vorräte</t>
  </si>
  <si>
    <t>Forderungen aus Lieferungen und Leistungen</t>
  </si>
  <si>
    <t>Erträge und Umsatz</t>
  </si>
  <si>
    <t>Darlehen und Zinsaufwendungen</t>
  </si>
  <si>
    <t>Verbindlichkeiten aus Lieferungen und Leistungen</t>
  </si>
  <si>
    <t>Verpflichtungen und Eventualverbindlichkeiten</t>
  </si>
  <si>
    <t>Mitarbeiter und Gehaltskosten</t>
  </si>
  <si>
    <t>Eigenkapital und sonstige Verbindlichkeiten</t>
  </si>
  <si>
    <t>Intercompany-Transaktionen</t>
  </si>
  <si>
    <t>Überblick über Buchhaltung, Rechnungslegungsvorschriften und -prozesse</t>
  </si>
  <si>
    <t>Unternehmensrichtlinien und -prozesse zur Einhaltung regulatorischer Anforderungen</t>
  </si>
  <si>
    <t>Self-Audit-Berichte und interne Berichte zur Compliance und Kontrolle</t>
  </si>
  <si>
    <t>Überprüfung von IT-Kontrollen und deren Wirksamkeit im Rahmen des Risikomanagements</t>
  </si>
  <si>
    <t>Prüfberichte und interne Audit-Ergebnisse zu Risikomanagementsystemen</t>
  </si>
  <si>
    <t>Inventarlisten und Bewertung von Anlagevermögen und IP</t>
  </si>
  <si>
    <t>Abschreibungsrichtlinien und deren praktische Umsetzung</t>
  </si>
  <si>
    <t>Dokumentation und Bewertung von F&amp;E-Kosten und immateriellen Vermögenswerten (Patente, Marken etc.)</t>
  </si>
  <si>
    <t>Aufstellung und Bewertung aller Abschreibungen und Wertminderungen</t>
  </si>
  <si>
    <t>Übersicht und Bewertung von Investitionen in Tochtergesellschaften und assoziierte Unternehmen</t>
  </si>
  <si>
    <t>Dokumentation und Analyse von Minderheitsbeteiligungen und Geschäftsbeziehungen</t>
  </si>
  <si>
    <t>Bestandsaufnahme und Bewertung der Lagerbestände nach Perioden</t>
  </si>
  <si>
    <t>Analyse der Inventurprozesse und Lagerbestandsbewertung</t>
  </si>
  <si>
    <t>Berücksichtigung von Veralterung und Abschreibungen sowie deren Dokumentation</t>
  </si>
  <si>
    <t>Überprüfung der Bestandsführung und Abwicklung bei Lagerbewegungen</t>
  </si>
  <si>
    <t>Dokumentation von Kreditrisikomanagement-Prozessen</t>
  </si>
  <si>
    <t>Verfahren zur Umsatzrealisierung und Einhaltung der Vorschriften</t>
  </si>
  <si>
    <t>Übersicht über alle Kreditverträge, Zinsbedingungen und Sicherheiten</t>
  </si>
  <si>
    <t>Dokumentation der Zinsaufwendungen und deren Periodenzuordnung</t>
  </si>
  <si>
    <t>Prüfung der Sicherheiten und Verträge im Zusammenhang mit Krediten</t>
  </si>
  <si>
    <t>Analyse und Überprüfung offener Verbindlichkeiten und deren Zahlungsfristen</t>
  </si>
  <si>
    <t>Dokumentation der größten Gläubiger und Abhängigkeiten</t>
  </si>
  <si>
    <t>Überblick über die Kreditrahmenbedingungen und Zahlungsverhalten gegenüber Lieferanten</t>
  </si>
  <si>
    <t>Übersicht und Analyse aller Garantien, Bürgschaften und Eventualverbindlichkeiten</t>
  </si>
  <si>
    <t>Dokumentation von Rechtsstreitigkeiten und potenziellen Risiken</t>
  </si>
  <si>
    <t>Prüfung der Vereinbarungen und Rückstellungen für potenzielle Verpflichtungen</t>
  </si>
  <si>
    <t>Mitarbeiterzahlen, -struktur und Personalentwicklungsübersicht</t>
  </si>
  <si>
    <t>Vergütungssysteme inkl. Boni, Prämien und Sozialleistungen</t>
  </si>
  <si>
    <t>Verträge und Abrechnungen der Gehälter inkl. variabler Gehaltsbestandteile</t>
  </si>
  <si>
    <t>Überprüfung der Arbeitszeitmodelle, Anwesenheitsregelungen und Personalkostenentwicklung</t>
  </si>
  <si>
    <t>Analyse der operativen Aufwendungen und deren Struktur</t>
  </si>
  <si>
    <t>Kapitalstruktur und Analyse der Eigenkapitalveränderungen</t>
  </si>
  <si>
    <t>Gewinnverwendungsbeschlüsse und Ausschüttungen an die Gesellschafter</t>
  </si>
  <si>
    <t>Rückstellungen für unvorhergesehene Verbindlichkeiten und deren Dokumentation</t>
  </si>
  <si>
    <t>Übersicht über konzerninterne Verbindlichkeiten und Forderungen</t>
  </si>
  <si>
    <t>Dokumentation von Verrechnungspreisregelungen und konzerninternen Geschäften</t>
  </si>
  <si>
    <t>Überprüfung von konzerninternen Krediten und Finanzierungsströmen</t>
  </si>
  <si>
    <t>Analyse und Dokumentation der Transaktionen mit verbundenen Unternehmen</t>
  </si>
  <si>
    <t>Thema</t>
  </si>
  <si>
    <t>Jahresabschlüsse der vergangenen 5 Geschäftsjahre</t>
  </si>
  <si>
    <t>Monatliche Betriebswirtschaftliche Auswertungen der vergangenen 24 Monate</t>
  </si>
  <si>
    <t>Vergleich von Umsatzentwicklungen und Trends über mehrere Perioden (z.B. YoY)</t>
  </si>
  <si>
    <t>Controlling und Systeme</t>
  </si>
  <si>
    <t>Kommentar Verkäufer</t>
  </si>
  <si>
    <t>Status</t>
  </si>
  <si>
    <t>Prio</t>
  </si>
  <si>
    <t>Streng vertraulich</t>
  </si>
  <si>
    <t> </t>
  </si>
  <si>
    <t>Wirtschaftsprüfungsberichte und Berichte der internen Revision der vergangenen 3 Jahre</t>
  </si>
  <si>
    <t>Managementberichte zu finanziellen und operativen Themen der vergangenen 24 Monate</t>
  </si>
  <si>
    <t>Analyse von Abweichungen zwischen Ist- und Soll-Werten der Gewinn- und Verlustrechnung (GuV) der vergangenen 24 Monate</t>
  </si>
  <si>
    <t>Analyse von Umsatzentwicklungen nach Produkten, Regionen und Geschäftsbereichen der vergangenen 24 Monate</t>
  </si>
  <si>
    <t>Financial Due Diligence - Request List</t>
  </si>
  <si>
    <t>Kommentar Käufer / Berater</t>
  </si>
  <si>
    <t>Erläuterung zu  Berichts- und Analyseprozesse und deren Anwendung durch das Management</t>
  </si>
  <si>
    <t>Erläuterung/Übersicht zu allgemeinen Unternehmensrichtlinien und Kontrollen, insbesondere bei Cash-Handling und Genehmigungen</t>
  </si>
  <si>
    <t>Erläuterung zu Kontrollsystemes für Cash-Handling, Genehmigungsprozesse und Sicherheit</t>
  </si>
  <si>
    <t>Jährliche und monatliche Bestandsanalyse der offenen Forderungen der vergangenen 36 Monate</t>
  </si>
  <si>
    <t xml:space="preserve">Forderungen nach Fälligkeit und Verzug </t>
  </si>
  <si>
    <t>Erläuterung operativer Prozesse und SOP's, um Effizienz und Compliance sicherzustellen</t>
  </si>
  <si>
    <t>Bewertungsansätze für Sachanlagen, insbesondere bei Änderungen des Marktwerts</t>
  </si>
  <si>
    <t>Buchhaltungsansätze und Bewertungsmethoden für Beteiligungen</t>
  </si>
  <si>
    <t>Beschreibung des Mahnwesens</t>
  </si>
  <si>
    <t>Rabatte, Rückläufe, Stornierungen der vergangenen 3 Jahre</t>
  </si>
  <si>
    <t>Analyse der Umsatzentwicklung im Vergleich zu Vorperioden und zum Budget der vergangenen 3 Jahre</t>
  </si>
  <si>
    <t>GoBD/GDPdU-Exporte (in Excel) der vergangenen drei Jahre</t>
  </si>
  <si>
    <t>Entwicklung der Einkaufspreise innerhalb der vergangenen 3 Jahre</t>
  </si>
  <si>
    <t>Liste der wichtigsten Lieferanten/Zulieferer mit Kennzeichnung von Abhängigkeiten</t>
  </si>
  <si>
    <t>Materialaufwand</t>
  </si>
  <si>
    <t>Warenverfügbarkeit</t>
  </si>
  <si>
    <t>Ermittlung / Erläuterung der Personalrückstellungen der vergangenen zwei Wirtschaftsjahre (Urlaub, Überstunden, variable Vergütungen etc.)</t>
  </si>
  <si>
    <t>Angaben zur betrieblichen Altersversorgung; Auflistung aller Zusagen an die Mitarbeiter (mittelbare und unmittelbare Pensionszusagen, Direktversicherungen etc.)</t>
  </si>
  <si>
    <t>Wurde im Betrachtungszeitraum Kurzarbeit oder andere staatliche Zuschüsse (Wiedereingliederungszuschüsse, Corona-Überbrückungshilfen etc.) in Anspruch genommen. Falls ja, in welchem Umfang?</t>
  </si>
  <si>
    <t>Prüfung auf ungewöhnliche oder einmalige Ausgaben der vergangenen 3 Jahre</t>
  </si>
  <si>
    <t>Rechts &amp; Beratungskosten: Erläuterungen zu Aufwendungen für Rechtsstreitigkeiten und anderen Beratungsthemen der vergangenen 3 Jahre</t>
  </si>
  <si>
    <t>Darstellung von außerordentlichen, einmaligen oder periodenfremden Erträgen der vergangenen 3 Jahre</t>
  </si>
  <si>
    <t>Zusammenstellung bereits beschlossener oder geplanter Investitionen</t>
  </si>
  <si>
    <t>Stehen zeitnah größere Reparaturen oder Wartungen von Anlagevermögen an?</t>
  </si>
  <si>
    <t>Auflistung aller wesentlicher Miet- und Leasingverträge (Volumen, Dauer, Preisanpassungen); bei Raumkosten: Bestehen Mietverhältnisse mit Gesellschaftern? Sind diese merktüblich?</t>
  </si>
  <si>
    <t>Referenz/Pfad im Datenruam</t>
  </si>
  <si>
    <t>Umsätze nach Produktkategorien, Kunden und Regionen sowie Kanälen der vergangenen 3 Jahre</t>
  </si>
  <si>
    <t>Bei E-Commerce-Unetrnehmen: Marktplatz-Berichte, Onlineshop-Analysen und Sellerboard-Reporte (Amazon) bereistellen</t>
  </si>
  <si>
    <t>Letztes Update
(TT.MM.JJJ)</t>
  </si>
  <si>
    <t>Tax Due Diligence - Request List</t>
  </si>
  <si>
    <t>Dokumentation aller Maßnahmen gemäß Umwandlungssteuergesetz (UmwStG): Bitte legen Sie eine Übersicht aller durchgeführten Vorgänge gemäß Umwandlungssteuergesetz vor, einschließlich der zugehörigen Unterlagen.</t>
  </si>
  <si>
    <t>Liste der Wirtschaftsgüter, die zu Buchwerten oder unentgeltlich übertragen wurden: Aufstellung aller Wirtschaftsgüter, die gemäß den Regelungen des § 6 Abs. 5 EStG oder § 6 Abs. 3 EStG zu Buchwerten oder unentgeltlich übertragen wurden.</t>
  </si>
  <si>
    <t>Angabe von Sperrfristen für erworbene Wirtschaftsgüter und Geschäftsanteile: Bitte geben Sie an, ob Sperrfristen für erworbene Wirtschaftsgüter, einschließlich Firmenwerten und/oder Geschäftsanteilen, bestehen.</t>
  </si>
  <si>
    <t>Verzeichnis der steuerlichen Registrierungen im Ausland: Eine Liste aller steuerlichen Registrierungen der Gesellschaften im Ausland.</t>
  </si>
  <si>
    <t>Gesellschaften im steuerlichen Organschaftsverhältnis: Liste aller Gesellschaften, die in ein steuerliches Organschaftsverhältnis eingebunden sind oder waren, unterteilt nach Art der Organschaft (Körperschaftsteuer, Gewerbesteuer, Umsatzsteuer) und Zeitraum des Bestehens bzw. Zeitpunkt des Erlöschens der Organschaft.</t>
  </si>
  <si>
    <t>Verantwortliche Personen und Berater für steuerliche Belange: Angabe der Personen und Berater, die für die steuerlichen Belange der Gesellschaften zuständig sind, unterteilt nach Verantwortungsbereichen und Zeitraum der Zuständigkeit.</t>
  </si>
  <si>
    <t>Korrespondenz zu laufenden steuerlichen Rechtsbehelfen: Zusammenstellung der Korrespondenz zu sämtlichen laufenden steuerlichen Rechtsbehelfen der Zielgesellschaft und eine kurze Beschreibung der jeweiligen Verfahren (Art, Stadium und Risiken).</t>
  </si>
  <si>
    <t>Anträge auf verbindliche Auskünfte und deren Antworten: Kopien aller Anträge auf verbindliche Auskünfte und die entsprechenden Antwortschreiben der Finanzbehörden.</t>
  </si>
  <si>
    <t>Steuererklärungen mit Abweichungen von veröffentlichten Auffassungen der Finanzverwaltung: Wurden Steuererklärungen abgegeben, die bewusst von den veröffentlichten Auffassungen der Finanzverwaltung abweichen? Wenn ja, welche Sachverhalte betreffen diese Abweichungen?</t>
  </si>
  <si>
    <t>Einbeziehung in § 42 AO oder Gesamtplanrechtsprechung: War die Gesellschaft in eine Angelegenheit involviert, die unter § 42 AO oder in die Gesamtplanrechtsprechung fällt?</t>
  </si>
  <si>
    <t>Rechtsbehelfsverfahren in den letzten 5 Jahren: Beschreibung der Rechtsbehelfsverfahren in den letzten fünf Jahren und mögliche zukünftige Verfahren.</t>
  </si>
  <si>
    <t>Finanzgerichtsklagen in den letzten 5 Jahren: Beschreibung der Finanzgerichtsklagen in den letzten fünf Jahren sowie mögliche zukünftige Verfahren oder Klagen.</t>
  </si>
  <si>
    <t>Verbindliche Auskünfte und tatsächliche Verständigungen der letzten 5 Jahre: Übersicht über in den letzten fünf Jahren vom Finanzamt erteilte verbindliche Auskünfte oder tatsächliche Verständigungen mit den Finanzbehörden oder Kommunen.</t>
  </si>
  <si>
    <t>Einleitung von Steuerstrafverfahren: Wurden in den letzten fünf Jahren Steuerstrafverfahren gegen die Gesellschaft, ihre Gesellschafter oder Vertretungsorgane eingeleitet?</t>
  </si>
  <si>
    <t>Scheinselbstständigkeit und arbeitnehmerähnliche Tätigkeiten: Beauftragen Sie freiberufliche Mitarbeiter oder 1-Mann-GmbHs als Auftragnehmer? Falls ja, in welchem Umfang? Bitte geben Sie Auskunft zur Anzahl der Mitarbeiter und den jährlichen Fremdleistungen. Legen Sie beispielhafte Eingangsrechnungen für verschiedene Typen von Fremdleistungen vor und teilen Sie mit, ob Statusfeststellungsverfahren für die freiberuflichen Mitarbeiter durchgeführt wurden.</t>
  </si>
  <si>
    <t>Inanspruchnahme von Corona-Steuerhilfen: Hat die Gesellschaft Corona-Steuerhilfen (z. B. Steuerstundungen, Herabsetzungen von Vorauszahlungen, Verlustrückträge) in Anspruch genommen? Falls ja, reichen Sie bitte die entsprechenden Unterlagen ein.</t>
  </si>
  <si>
    <t xml:space="preserve">Veränderungen der Betriebsstätten: Aufstellung und Veränderungen der Betriebsstätten der Gesellschaft </t>
  </si>
  <si>
    <t>Kopien aller Steuerbilanzen und Steuererklärungen sowie geänderter Steuerbilanzen und Steuererklärungen nebst Anlagen für alle Veranlagungszeiträume ab 2021: Bitte legen Sie Kopien aller Steuerbilanzen und Steuererklärungen sowie geänderter Steuerbilanzen und Steuererklärungen nebst Anlagen für alle Veranlagungszeiträume ab 2021 vor.</t>
  </si>
  <si>
    <t>Kopien aller Steuerbescheide sowie geänderter Steuerbescheide für alle Veranlagungszeiträume ab 2021: Bitte reichen Sie Kopien aller Steuerbescheide sowie geänderter Steuerbescheide für alle Veranlagungszeiträume ab 2021 ein.</t>
  </si>
  <si>
    <t>Angaben zu beantragten bzw. gewährten Fristverlängerungen für die Abgabe von Steuererklärungen: Bitte geben Sie Informationen zu beantragten oder gewährten Fristverlängerungen für die Abgabe von Steuererklärungen an.</t>
  </si>
  <si>
    <t>Angaben zur Bestandskraft der Festsetzung nach Steuerart: Bitte teilen Sie uns die Angaben zur Bestandskraft der Festsetzungen nach Steuerart mit.</t>
  </si>
  <si>
    <t>Kopie des letzten Außenprüfungsberichts jeder Zielgesellschaft: Bitte reichen Sie eine Kopie des letzten Außenprüfungsberichts jeder Zielgesellschaft ein.</t>
  </si>
  <si>
    <t>Kopie des letzten Umsatzsteuersonderprüfungsberichts jeder Zielgesellschaft: Bitte legen Sie eine Kopie des letzten Umsatzsteuersonderprüfungsberichts jeder Zielgesellschaft vor.</t>
  </si>
  <si>
    <t>Kopie des letzten Lohnsteueraußenprüfungsberichts jeder Zielgesellschaft: Bitte reichen Sie eine Kopie des letzten Lohnsteueraußenprüfungsberichts jeder Zielgesellschaft ein.</t>
  </si>
  <si>
    <t>Kopien des letzten Sozialversicherungsprüfungsberichts jeder Zielgesellschaft: Bitte legen Sie Kopien des letzten Sozialversicherungsprüfungsberichts jeder Zielgesellschaft vor.</t>
  </si>
  <si>
    <t>Angaben zu aktuellen Betriebs-, Umsatzsteuer-, Lohnsteuer-, Sozialversicherungsprüfungen: Bitte geben Sie Angaben zu aktuellen Betriebs-, Umsatzsteuer-, Lohnsteuer- und Sozialversicherungsprüfungen an (Prüfungszeitraum, Stand der Prüfungen, wesentliche Feststellungen der Prüfungen inklusive erwarteter Steuernachzahlung und erwarteter Zeitpunkt des Abschlusses der jeweiligen Prüfung).</t>
  </si>
  <si>
    <t>Kopien aller Kapitalertragsteueranmeldungen: Bitte reichen Sie Kopien aller Kapitalertragsteueranmeldungen ein.</t>
  </si>
  <si>
    <t>Kopien aller Freistellungsbescheinigungen: Bitte legen Sie Kopien aller Freistellungsbescheinigungen vor.</t>
  </si>
  <si>
    <t>Veranlagung / Prüfungen</t>
  </si>
  <si>
    <t>Erfolgt eine Teilnahme am OSS? Wenn ja, ab wann?: Bitte geben Sie an, ob eine Teilnahme am OSS (One-Stop-Shop) erfolgt und ab welchem Zeitpunkt.</t>
  </si>
  <si>
    <t>Detaillierte Aufzeichnungen zu potentiellen Berichtigungsobjekten i.S.d. § 15a UStG: Bitte reichen Sie detaillierte Aufzeichnungen zu potentiellen Berichtigungsobjekten im Sinne des § 15a UStG ein.</t>
  </si>
  <si>
    <t>Detaillierte Aufzeichnungen über den Anteil abzugsfähiger Vorsteuer im Zusammenhang mit steuerfreien und steuerpflichtigen Umsätzen, § 15 Abs. (4) UStG (Dokumentation zur Ermittlung des Vorsteuerschlüssels): Bitte legen Sie detaillierte Aufzeichnungen über den Anteil abzugsfähiger Vorsteuer im Zusammenhang mit steuerfreien und steuerpflichtigen Umsätzen gemäß § 15 Abs. 4 UStG vor (Dokumentation zur Ermittlung des Vorsteuerschlüssels).</t>
  </si>
  <si>
    <t>Umsatzsteuer</t>
  </si>
  <si>
    <t xml:space="preserve">Informationen über die möglicherweise anfallende Grunderwerbsteuer </t>
  </si>
  <si>
    <t>Grunderwerbssteuer</t>
  </si>
  <si>
    <t>1.1</t>
  </si>
  <si>
    <t>1.2</t>
  </si>
  <si>
    <t>1.3</t>
  </si>
  <si>
    <t>1.4</t>
  </si>
  <si>
    <t>1.5</t>
  </si>
  <si>
    <t>1.6</t>
  </si>
  <si>
    <t>1.7</t>
  </si>
  <si>
    <t>1.8</t>
  </si>
  <si>
    <t>1.9</t>
  </si>
  <si>
    <t>1.10</t>
  </si>
  <si>
    <t>2.1</t>
  </si>
  <si>
    <t>2.2</t>
  </si>
  <si>
    <t>2.3</t>
  </si>
  <si>
    <t>2.4</t>
  </si>
  <si>
    <t>3.1</t>
  </si>
  <si>
    <t>3.2</t>
  </si>
  <si>
    <t>3.3</t>
  </si>
  <si>
    <t>3.4</t>
  </si>
  <si>
    <t>4.1</t>
  </si>
  <si>
    <t>4.2</t>
  </si>
  <si>
    <t>4.3</t>
  </si>
  <si>
    <t>4.4</t>
  </si>
  <si>
    <t>5.1</t>
  </si>
  <si>
    <t>5.2</t>
  </si>
  <si>
    <t>5.3</t>
  </si>
  <si>
    <t>6.1</t>
  </si>
  <si>
    <t>6.2</t>
  </si>
  <si>
    <t>6.3</t>
  </si>
  <si>
    <t>6.4</t>
  </si>
  <si>
    <t>6.5</t>
  </si>
  <si>
    <t>6.6</t>
  </si>
  <si>
    <t>6.7</t>
  </si>
  <si>
    <t>7.1</t>
  </si>
  <si>
    <t>7.2</t>
  </si>
  <si>
    <t>7.3</t>
  </si>
  <si>
    <t>7.4</t>
  </si>
  <si>
    <t>Sonstige betriebliche Aufwendungen und Erträge (sbA / sbE)</t>
  </si>
  <si>
    <t>7.5</t>
  </si>
  <si>
    <t>8.1</t>
  </si>
  <si>
    <t>8.2</t>
  </si>
  <si>
    <t>8.3</t>
  </si>
  <si>
    <t>8.4</t>
  </si>
  <si>
    <t>8.5</t>
  </si>
  <si>
    <t>8.6</t>
  </si>
  <si>
    <t>8.7</t>
  </si>
  <si>
    <t>9.1</t>
  </si>
  <si>
    <t>9.2</t>
  </si>
  <si>
    <t>9.3</t>
  </si>
  <si>
    <t>10.1</t>
  </si>
  <si>
    <t>10.2</t>
  </si>
  <si>
    <t>10.3</t>
  </si>
  <si>
    <t>10.4</t>
  </si>
  <si>
    <t>11.1</t>
  </si>
  <si>
    <t>11.2</t>
  </si>
  <si>
    <t>11.3</t>
  </si>
  <si>
    <t>11.4</t>
  </si>
  <si>
    <t>12.1</t>
  </si>
  <si>
    <t>12.2</t>
  </si>
  <si>
    <t>12.3</t>
  </si>
  <si>
    <t>12.4</t>
  </si>
  <si>
    <t>13.1</t>
  </si>
  <si>
    <t>13.2</t>
  </si>
  <si>
    <t>13.3</t>
  </si>
  <si>
    <t>14.1</t>
  </si>
  <si>
    <t>14.2</t>
  </si>
  <si>
    <t>14.3</t>
  </si>
  <si>
    <t>15.1</t>
  </si>
  <si>
    <t>15.2</t>
  </si>
  <si>
    <t>15.3</t>
  </si>
  <si>
    <t>16.1</t>
  </si>
  <si>
    <t>16.2</t>
  </si>
  <si>
    <t>16.3</t>
  </si>
  <si>
    <t>1.11</t>
  </si>
  <si>
    <t>1.12</t>
  </si>
  <si>
    <t>1.13</t>
  </si>
  <si>
    <t>1.14</t>
  </si>
  <si>
    <t>1.15</t>
  </si>
  <si>
    <t>1.16</t>
  </si>
  <si>
    <t>1.17</t>
  </si>
  <si>
    <t>2.5</t>
  </si>
  <si>
    <t>2.6</t>
  </si>
  <si>
    <t>2.7</t>
  </si>
  <si>
    <t>2.8</t>
  </si>
  <si>
    <t>2.9</t>
  </si>
  <si>
    <t>2.10</t>
  </si>
  <si>
    <t>2.11</t>
  </si>
  <si>
    <t>Legal Due Diligence - Request List</t>
  </si>
  <si>
    <t>Gesellschaftsrechtliche Verhältnisse</t>
  </si>
  <si>
    <t>Dokumentation sämtlicher Kapitalerhöhungen, Umwandlungs- und sonstiger Umstrukturierungsmaßnahmen</t>
  </si>
  <si>
    <t>Dokumentation sämtlicher Anteilsübertragungen seit Gründung der Gesellschaften</t>
  </si>
  <si>
    <t>Sonstige Beschlüsse der Gesellschafterversammlungen und aller sonstigen Gesellschaftsorgane der letzten drei Jahre</t>
  </si>
  <si>
    <t>Übersicht über Beteiligungen an anderen Unternehmen und Gesellschaften</t>
  </si>
  <si>
    <t>Gesellschaftervereinbarungen, Stimmbindungsvereinbarungen, Vereinbarungen über stille Gesellschaften, partiarische Darlehen, Unterbeteiligungen oder Genussrechte</t>
  </si>
  <si>
    <t>Vereinbarungen zwischen den Gesellschaften und deren Gesellschaftern oder mit diesen verbundenen Unternehmen oder nahestehenden Personen, einschließlich Gesellschafterdarlehen</t>
  </si>
  <si>
    <t>Kreditverträge mit Banken oder sonstigen Gläubigern, einschließlich Vereinbarungen über Sicherheiten sowie Factoringverträge</t>
  </si>
  <si>
    <t>Vereinbarungen, mit denen Vermögensgegenstände der Gesellschaften belastet werden (z.B. Verpfändungen, Sicherungsübereignungen, Sicherungsabtretungen, Eigentumsvorbehalte, Nießbrauchsbestellungen, etc.)</t>
  </si>
  <si>
    <t>Miet- und Leasingverträge über Grundstücke oder bewegliche Sachen</t>
  </si>
  <si>
    <t>Verträge, die eine Beschränkung der Geschäftstätigkeit oder der Wettbewerbsfähigkeit der Gesellschaften bezwecken oder zur Folge haben (z.B. Wettbewerbsverbote)</t>
  </si>
  <si>
    <t>Vereinbarungen mit den größten/wichtigsten Dienstleistern/Lieferanten, sowie den Dienstleistern/Lieferanten, die nicht ohne weiteres ersetzt werden können</t>
  </si>
  <si>
    <t>Vereinbarungen mit den größten/wichtigsten Kunden bzw. Abnehmern</t>
  </si>
  <si>
    <t>Angaben über während der letzten fünf Jahre geltend gemachte oder angedrohte Gewährleistungsansprüche und/oder Produkthaftungsansprüche</t>
  </si>
  <si>
    <t>Muster der Allgemeinen Geschäftsbedingungen</t>
  </si>
  <si>
    <t>Kopien aller Handelsvertreter-, Eigenhändler-, Vertriebs- und ähnlicher Verträge</t>
  </si>
  <si>
    <t>Sonstige Verträge, die für den Fall der Veräußerung der Gesellschaften oder ihres Geschäftsbetriebs ein Kündigungsrecht oder andere Rechtsfolgen (Change-of-Control/Change-of-Ownership-Klauseln) vorsehen</t>
  </si>
  <si>
    <t>Alle sonstigen Vereinbarungen, die für den Geschäftsbetrieb der Gesellschaften wesentlich sind</t>
  </si>
  <si>
    <t>Aufstellung sämtlicher erteilten oder angemeldeten Patente, Gebrauchs- und Geschmacksmuster, Marken, Domains und sonstigen gewerblichen Schutzrechte</t>
  </si>
  <si>
    <t>Aufstellung von Widerspruchs- bzw. Nichtigkeitsverfahren hinsichtlich der Schutzrechte</t>
  </si>
  <si>
    <t>Lizenzverträge über an Dritte gewährte Lizenzen an den Schutzrechten</t>
  </si>
  <si>
    <t>Beschreibung des Stands anhängiger Verletzungsverfahren in Bezug auf die Verletzung eigener Schutzrechte durch Dritte bzw. der Verletzung fremder Schutzrechte durch die Gesellschaften</t>
  </si>
  <si>
    <t>Beschreibung des bei den Gesellschaften genutzten Know-hows unter Angabe, wer Inhaber dieses Know-hows ist</t>
  </si>
  <si>
    <t>Nutzungsverträge hinsichtlich der Nutzung von Know-how und Urheberrechten durch die Gesellschaften</t>
  </si>
  <si>
    <t>Verträge über die Nutzung von Software (mit Ausnahme von Standardsoftware) durch die Gesellschaften</t>
  </si>
  <si>
    <t>Zusammenarbeitsvereinbarungen, Entwicklungsverträge und sonstige Vereinbarungen auf dem Gebiet der Schutzrechte</t>
  </si>
  <si>
    <t>Verträge über die Entwicklung, den Kauf, das Leasing, die Wartung, den Support, die Übertragung oder sonstige Nutzung von Software (außer Standardsoftware)</t>
  </si>
  <si>
    <t>Kopie des verwendeten Muster-Arbeitsvertrages</t>
  </si>
  <si>
    <t>Kopien der Arbeitsverträge der Key Employees</t>
  </si>
  <si>
    <t>Gibt es bei den Gesellschaften einen Betriebsrat oder wird die Wahl eines solchen vorbereitet?</t>
  </si>
  <si>
    <t>Sind die Gesellschaften Mitglied in einem Arbeitgeberverband?</t>
  </si>
  <si>
    <t>Bitte beschreiben Sie etwaige bestehende individuelle oder kollektive betriebliche Altersversorgungspläne (einschließlich Direktversicherungen und Einzelzusagen)</t>
  </si>
  <si>
    <t>Gibt es bei den Gesellschaften wiederholte Zuwendungen an die Mitarbeiter ohne schriftlichen Hinweis auf die Freiwilligkeit der Leistung, durch die eine betriebliche Übung entstanden sein könnte?</t>
  </si>
  <si>
    <t>Wie hoch ist der Anspruch der einzelnen Mitarbeiter auf Resturlaub und wie ist der Stand der Arbeitszeitkonten?</t>
  </si>
  <si>
    <t>Übersicht über sämtliche Arbeitnehmererfindungen in der Vergangenheit</t>
  </si>
  <si>
    <t>Bestehen nachvertragliche Wettbewerbsverbote mit Mitarbeitern? Bitte stellen Sie uns in diesem Fall die entsprechenden Vereinbarungen zur Verfügung</t>
  </si>
  <si>
    <t>Beschreibung und Dokumentation aller anhängigen oder drohenden Rechtsstreitigkeiten, Verwaltungsverfahren, staatlichen Untersuchungen oder Ermittlungen, Schiedsverfahren oder Klagen, die die Gesellschaften oder eine ihrer Tochtergesellschaften betreffen</t>
  </si>
  <si>
    <t>Angaben über alle und Dokumentation aller Rechtsstreitigkeiten, die innerhalb der letzten drei Jahre anhängig waren</t>
  </si>
  <si>
    <t>Liste aller Betriebsstätten und (Zweig-)Niederlassungen der Gesellschaften</t>
  </si>
  <si>
    <t>Kopien sämtlicher Betriebserlaubnisse oder sonstiger Genehmigungen für den Geschäftsbetrieb der Gesellschaften, nebst Auflagen, Bedingungen, nachträglichen Änderungen</t>
  </si>
  <si>
    <t>Kopien sämtlicher Zertifizierungen von Produkten</t>
  </si>
  <si>
    <t>Zusammenstellung aller während der letzten fünf Jahre ergangenen gewerberechtlichen Verfügungen oder Beanstandungen von Behörden oder Dritten sowie Nachweise zu deren Erledigung</t>
  </si>
  <si>
    <t>Bewilligungsbescheide über den Gesellschaften in den letzten fünf Jahren bewilligten öffentlichen Förderungen und Zuschüsse, sowie sämtlicher Anlagen, Nebenbestimmungen etc.</t>
  </si>
  <si>
    <t>Alle weiteren Dokumente oder Angaben, die – aus Sicht der Gesellschaften – für deren Geschäftsbetrieb oder einen Teil davon bedeutsam sind oder die im Rahmen der Darstellung der rechtlichen, wirtschaftlichen und finanziellen Lage der Gesellschaften von Bedeutung sind</t>
  </si>
  <si>
    <t>Gründungsunterlagen: Satzung, Handelsregisterauszug, Gesellschafterliste, Protokolle der Gründungsversammlung</t>
  </si>
  <si>
    <t>Vertragsrechtliche Verhältnisse</t>
  </si>
  <si>
    <t>Gewerbliche Schutzrechte</t>
  </si>
  <si>
    <t>Arbeitsrechtliche Verhältnisse</t>
  </si>
  <si>
    <t>Rechtsstreitigkeiten</t>
  </si>
  <si>
    <t>Niederlassungen / Genehmigungen</t>
  </si>
  <si>
    <t>Zuschüsse</t>
  </si>
  <si>
    <t>Sonstiges</t>
  </si>
  <si>
    <t>2.12</t>
  </si>
  <si>
    <t>3.5</t>
  </si>
  <si>
    <t>3.6</t>
  </si>
  <si>
    <t>3.7</t>
  </si>
  <si>
    <t>3.8</t>
  </si>
  <si>
    <t>3.9</t>
  </si>
  <si>
    <t>4.5</t>
  </si>
  <si>
    <t>4.6</t>
  </si>
  <si>
    <t>4.7</t>
  </si>
  <si>
    <t>4.8</t>
  </si>
  <si>
    <t>4.9</t>
  </si>
  <si>
    <t>Projektname</t>
  </si>
  <si>
    <t>Start Due Diligence</t>
  </si>
  <si>
    <t>Verbleibende Tage</t>
  </si>
  <si>
    <t>Financial Due Diligence</t>
  </si>
  <si>
    <t>Abgeschlossen</t>
  </si>
  <si>
    <t>in Bearbeitung</t>
  </si>
  <si>
    <t>Offen</t>
  </si>
  <si>
    <t>Themen</t>
  </si>
  <si>
    <t>Anzahl</t>
  </si>
  <si>
    <t>Bitte weitere nummerieren</t>
  </si>
  <si>
    <r>
      <rPr>
        <b/>
        <sz val="11"/>
        <color theme="1"/>
        <rFont val="Calibri (Body)"/>
      </rPr>
      <t>Prio</t>
    </r>
    <r>
      <rPr>
        <b/>
        <sz val="11"/>
        <color rgb="FFC00000"/>
        <rFont val="Calibri"/>
        <family val="2"/>
        <scheme val="minor"/>
      </rPr>
      <t xml:space="preserve"> A</t>
    </r>
  </si>
  <si>
    <r>
      <rPr>
        <b/>
        <sz val="11"/>
        <color theme="1"/>
        <rFont val="Calibri (Body)"/>
      </rPr>
      <t>Prio</t>
    </r>
    <r>
      <rPr>
        <b/>
        <sz val="11"/>
        <color rgb="FFFFC000"/>
        <rFont val="Calibri"/>
        <family val="2"/>
        <scheme val="minor"/>
      </rPr>
      <t xml:space="preserve"> B</t>
    </r>
  </si>
  <si>
    <r>
      <rPr>
        <b/>
        <sz val="11"/>
        <color theme="1"/>
        <rFont val="Calibri (Body)"/>
      </rPr>
      <t>Prio</t>
    </r>
    <r>
      <rPr>
        <b/>
        <sz val="11"/>
        <color theme="6" tint="-0.249977111117893"/>
        <rFont val="Calibri"/>
        <family val="2"/>
        <scheme val="minor"/>
      </rPr>
      <t xml:space="preserve"> C</t>
    </r>
  </si>
  <si>
    <t>Link zum Datenraum</t>
  </si>
  <si>
    <t>Tax Due Diligence</t>
  </si>
  <si>
    <t>Ende Due Diligence</t>
  </si>
  <si>
    <t>Legal Due Diligence</t>
  </si>
  <si>
    <t>Commercial Due Diligence - Request List</t>
  </si>
  <si>
    <t>Vertrieb und Marketing</t>
  </si>
  <si>
    <t>Technologie und Innovation</t>
  </si>
  <si>
    <t>Bitte stellen Sie die Geschäftsstrategie und die langfristigen Ziele des Unternehmens schriftlich dar.</t>
  </si>
  <si>
    <t>Bitte liefern Sie eine Beschreibung des Geschäftsmodells einschließlich der Wertschöpfungskette.</t>
  </si>
  <si>
    <t>Wettbewerbsanalyse und Marktpositionierung: Bitte reichen Sie Berichte oder Studien ein, die die Marktposition des Unternehmens und die wichtigsten Wettbewerber beschreiben.</t>
  </si>
  <si>
    <t>Produkt- und Serviceportfolio</t>
  </si>
  <si>
    <t>Bitte stellen Sie eine detaillierte Liste aller Produkte und Dienstleistungen zur Verfügung, einschließlich Beschreibung, Preiskategorien und Umsatzanteilen.</t>
  </si>
  <si>
    <t>Stellen Sie Informationen über geplante Produktentwicklungen oder -einführungen bereit.</t>
  </si>
  <si>
    <t>Kundenstruktur</t>
  </si>
  <si>
    <t>Bitte liefern Sie eine Liste der Top-Kunden der letzten drei Jahre, einschließlich Umsatzanteilen und Vertragslaufzeiten.</t>
  </si>
  <si>
    <t>Stellen Sie Informationen zur Kundenbindung und Wiederbeauftragungsrate bereit.</t>
  </si>
  <si>
    <t>Bitte beschreiben Sie die geplanten Expansionen in neue Märkte, Regionen oder Produktkategorien.</t>
  </si>
  <si>
    <t>Reichen Sie relevante Geschäftspläne oder Präsentationen ein.</t>
  </si>
  <si>
    <t>Bitte stellen Sie Studien oder interne Analysen zu Markttrends und Wachstumschancen zur Verfügung.</t>
  </si>
  <si>
    <t>Bitte liefern Sie die Ergebnisse von Kundenbefragungen oder internen Analysen der Kundenzufriedenheit.</t>
  </si>
  <si>
    <t>Stellen Sie die Vertriebsstrategie schriftlich dar, einschließlich der Beschreibung der Vertriebswege (z. B. Direktvertrieb, Partnerschaften).</t>
  </si>
  <si>
    <t>Reichen Sie eine Liste der Top-Vertriebspartner und Drittanbieter ein.</t>
  </si>
  <si>
    <t>Bitte stellen Sie Marketingpläne und Budgets der letzten drei Jahre zur Verfügung.</t>
  </si>
  <si>
    <t>Reichen Sie Verträge mit Großkunden und strategischen Partnern ein.</t>
  </si>
  <si>
    <t>Bitte liefern Sie eine Analyse der wichtigsten Kundensegmente und Zielgruppen.</t>
  </si>
  <si>
    <t>Stellen Sie die Preisstrategie des Unternehmens schriftlich dar, einschließlich Preiskalkulationen und Rabattsysteme.</t>
  </si>
  <si>
    <t>Bitte liefern Sie Analysen oder Berichte zu potenziellen Marktrisiken und strategischen Herausforderungen.</t>
  </si>
  <si>
    <t>Bitte stellen Sie Informationen bereit, die die Wettbewerbsvorteile und Alleinstellungsmerkmale des Unternehmens dokumentieren.</t>
  </si>
  <si>
    <t>Bitte liefern Sie eine Liste der wichtigsten strategischen Partnerschaften.</t>
  </si>
  <si>
    <t>Bitte beschreiben Sie die Technologieinfrastruktur und die IT-Systeme des Unternehmens.</t>
  </si>
  <si>
    <t>Reichen Sie Dokumente zur Innovationsstrategie und zu F&amp;E-Projekten ein.</t>
  </si>
  <si>
    <t>Stellen Sie Unterlagen zur Zusammenarbeit mit Drittanbietern oder Forschungsinstituten bereit.</t>
  </si>
  <si>
    <t>Stellen Sie Informationen zu Personalstrategien, Weiterbildungsmaßnahmen und Mitarbeiterbindungsprogrammen bereit.</t>
  </si>
  <si>
    <t>Bitte beschreiben Sie die Unternehmenskultur und die zentralen Werte des Unternehmens.</t>
  </si>
  <si>
    <t>Reichen Sie eine Liste der Schlüsselpersonen (Führungskräfte und Experten) ein.</t>
  </si>
  <si>
    <t>Umwelt-, Sozial- und Governance (ESG)-Aspekte</t>
  </si>
  <si>
    <t>Bitte stellen Sie Berichte oder Unterlagen zu ESG-Initiativen bereit.</t>
  </si>
  <si>
    <t>Reichen Sie Unterlagen zu Umwelt- und Nachhaltigkeitsstrategien ein.</t>
  </si>
  <si>
    <t>Bitte beschreiben Sie die soziale Verantwortung und das Engagement des Unternehmens.</t>
  </si>
  <si>
    <t>Bitte liefern Sie Dokumentationen zu relevanten Informationen, die den operativen Geschäftsbetrieb betreffen.</t>
  </si>
  <si>
    <t>Reichen Sie Berichte oder Analysen zu den wichtigsten Erfolgsfaktoren für das Geschäft ein.</t>
  </si>
  <si>
    <t>Bitte beschreiben Sie potenzielle Risiken und Chancen im Hinblick auf die strategischen Ziele des Unternehmens.</t>
  </si>
  <si>
    <t>Strategie / Geschäftsmodell</t>
  </si>
  <si>
    <t>Lieferantenbeziehungen</t>
  </si>
  <si>
    <t>Human Resources / Unternehmenskultur</t>
  </si>
  <si>
    <t>Markt / Wachstums- und Expansionsstrategie</t>
  </si>
  <si>
    <t>Bitte stellen Sie eine Beschreibung der Lieferantenstruktur und der wichtigsten Lieferantenbeziehungen bereit. Stellen Sie Berichte oder Analysen zu Lieferantenabhängigkeiten bereit.</t>
  </si>
  <si>
    <t>Reichen Sie Verträge mit den wichtigsten Lieferanten einschließlich Lieferkonditionen ein.</t>
  </si>
  <si>
    <t>Reichen Sie Unterlagen zu logistischen Prozessen und Versandmethoden ein. Gerne als skizzierte Supply Chain.</t>
  </si>
  <si>
    <t>Bitte liefern Sie eine Übersicht der Mitarbeiterstruktur, einschließlich Qualifikationen und Abteilungen. Gerne als Organigramm.</t>
  </si>
  <si>
    <t>Organisation</t>
  </si>
  <si>
    <t>5.4</t>
  </si>
  <si>
    <t>9.4</t>
  </si>
  <si>
    <t># im DR</t>
  </si>
  <si>
    <t>Commercial Due Diligence</t>
  </si>
  <si>
    <t>Dashboard</t>
  </si>
  <si>
    <r>
      <rPr>
        <b/>
        <sz val="11"/>
        <color theme="1"/>
        <rFont val="Calibri (Body)"/>
      </rPr>
      <t>Prio</t>
    </r>
    <r>
      <rPr>
        <b/>
        <sz val="11"/>
        <color rgb="FFD8BB6B"/>
        <rFont val="Calibri (Body)"/>
      </rPr>
      <t xml:space="preserve"> B</t>
    </r>
  </si>
  <si>
    <t>powered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</si>
</sst>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8"/>
      <name val="Calibri"/>
      <family val="2"/>
      <scheme val="minor"/>
    </font>
    <font>
      <sz val="11"/>
      <color rgb="FF00B050"/>
      <name val="Calibri"/>
      <family val="2"/>
      <scheme val="minor"/>
    </font>
    <font>
      <sz val="11"/>
      <color rgb="FFFFC000"/>
      <name val="Calibri"/>
      <family val="2"/>
      <scheme val="minor"/>
    </font>
    <font>
      <sz val="11"/>
      <color rgb="FFC00000"/>
      <name val="Calibri"/>
      <family val="2"/>
      <scheme val="minor"/>
    </font>
    <font>
      <i/>
      <sz val="11"/>
      <color theme="1"/>
      <name val="Calibri"/>
      <family val="2"/>
      <scheme val="minor"/>
    </font>
    <font>
      <b/>
      <u/>
      <sz val="11"/>
      <color theme="1"/>
      <name val="Calibri"/>
      <family val="2"/>
      <scheme val="minor"/>
    </font>
    <font>
      <b/>
      <sz val="11"/>
      <color rgb="FFC00000"/>
      <name val="Calibri"/>
      <family val="2"/>
      <scheme val="minor"/>
    </font>
    <font>
      <b/>
      <sz val="11"/>
      <color theme="1"/>
      <name val="Calibri (Body)"/>
    </font>
    <font>
      <b/>
      <sz val="11"/>
      <color rgb="FFFFC000"/>
      <name val="Calibri"/>
      <family val="2"/>
      <scheme val="minor"/>
    </font>
    <font>
      <b/>
      <sz val="11"/>
      <color theme="6" tint="-0.249977111117893"/>
      <name val="Calibri"/>
      <family val="2"/>
      <scheme val="minor"/>
    </font>
    <font>
      <u/>
      <sz val="11"/>
      <color rgb="FF0070C0"/>
      <name val="Calibri"/>
      <family val="2"/>
      <scheme val="minor"/>
    </font>
    <font>
      <b/>
      <sz val="11"/>
      <color rgb="FFD8BB6B"/>
      <name val="Calibri (Body)"/>
    </font>
    <font>
      <b/>
      <sz val="11"/>
      <color rgb="FFFFC000"/>
      <name val="Calibri (Body)"/>
    </font>
  </fonts>
  <fills count="11">
    <fill>
      <patternFill patternType="none"/>
    </fill>
    <fill>
      <patternFill patternType="gray125"/>
    </fill>
    <fill>
      <patternFill patternType="solid">
        <fgColor theme="6" tint="-0.499984740745262"/>
        <bgColor indexed="64"/>
      </patternFill>
    </fill>
    <fill>
      <patternFill patternType="solid">
        <fgColor theme="3" tint="-0.249977111117893"/>
        <bgColor indexed="64"/>
      </patternFill>
    </fill>
    <fill>
      <patternFill patternType="solid">
        <fgColor rgb="FFAC932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E0CE9B"/>
        <bgColor indexed="64"/>
      </patternFill>
    </fill>
    <fill>
      <patternFill patternType="solid">
        <fgColor rgb="FF9E87DF"/>
        <bgColor indexed="64"/>
      </patternFill>
    </fill>
    <fill>
      <patternFill patternType="solid">
        <fgColor rgb="FFBAC6D7"/>
        <bgColor indexed="64"/>
      </patternFill>
    </fill>
    <fill>
      <patternFill patternType="solid">
        <fgColor rgb="FFB8AEDF"/>
        <bgColor indexed="64"/>
      </patternFill>
    </fill>
  </fills>
  <borders count="14">
    <border>
      <left/>
      <right/>
      <top/>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thin">
        <color theme="4"/>
      </left>
      <right style="thin">
        <color theme="4"/>
      </right>
      <top style="thin">
        <color theme="4"/>
      </top>
      <bottom style="thin">
        <color theme="4"/>
      </bottom>
      <diagonal/>
    </border>
    <border>
      <left style="thin">
        <color theme="6" tint="-0.24994659260841701"/>
      </left>
      <right/>
      <top style="thin">
        <color theme="6" tint="-0.24994659260841701"/>
      </top>
      <bottom/>
      <diagonal/>
    </border>
    <border>
      <left style="thin">
        <color theme="6" tint="-0.24994659260841701"/>
      </left>
      <right/>
      <top/>
      <bottom/>
      <diagonal/>
    </border>
    <border>
      <left style="thin">
        <color theme="6" tint="-0.24994659260841701"/>
      </left>
      <right/>
      <top/>
      <bottom style="thin">
        <color theme="6" tint="-0.24994659260841701"/>
      </bottom>
      <diagonal/>
    </border>
    <border>
      <left style="hair">
        <color theme="4"/>
      </left>
      <right style="hair">
        <color theme="4"/>
      </right>
      <top/>
      <bottom/>
      <diagonal/>
    </border>
    <border>
      <left style="hair">
        <color theme="4"/>
      </left>
      <right style="thin">
        <color theme="6" tint="-0.24994659260841701"/>
      </right>
      <top/>
      <bottom/>
      <diagonal/>
    </border>
    <border>
      <left style="hair">
        <color theme="4"/>
      </left>
      <right style="hair">
        <color theme="4"/>
      </right>
      <top/>
      <bottom style="thin">
        <color theme="6" tint="-0.24994659260841701"/>
      </bottom>
      <diagonal/>
    </border>
    <border>
      <left style="hair">
        <color theme="4"/>
      </left>
      <right style="thin">
        <color theme="6" tint="-0.24994659260841701"/>
      </right>
      <top/>
      <bottom style="thin">
        <color theme="6" tint="-0.24994659260841701"/>
      </bottom>
      <diagonal/>
    </border>
    <border>
      <left style="hair">
        <color theme="4"/>
      </left>
      <right style="thin">
        <color theme="6" tint="-0.24994659260841701"/>
      </right>
      <top style="thin">
        <color theme="6" tint="-0.24994659260841701"/>
      </top>
      <bottom style="hair">
        <color theme="4"/>
      </bottom>
      <diagonal/>
    </border>
    <border>
      <left style="hair">
        <color theme="4"/>
      </left>
      <right style="hair">
        <color theme="4"/>
      </right>
      <top style="thin">
        <color theme="6" tint="-0.24994659260841701"/>
      </top>
      <bottom style="hair">
        <color theme="4"/>
      </bottom>
      <diagonal/>
    </border>
    <border>
      <left style="hair">
        <color theme="4"/>
      </left>
      <right style="hair">
        <color theme="4"/>
      </right>
      <top style="hair">
        <color theme="4"/>
      </top>
      <bottom/>
      <diagonal/>
    </border>
  </borders>
  <cellStyleXfs count="2">
    <xf numFmtId="0" fontId="0" fillId="0" borderId="0"/>
    <xf numFmtId="9" fontId="3" fillId="0" borderId="0" applyFont="0" applyFill="0" applyBorder="0" applyAlignment="0" applyProtection="0"/>
  </cellStyleXfs>
  <cellXfs count="86">
    <xf numFmtId="0" fontId="0" fillId="0" borderId="0" xfId="0"/>
    <xf numFmtId="0" fontId="2" fillId="2" borderId="0" xfId="0" applyFont="1" applyFill="1" applyBorder="1" applyAlignment="1">
      <alignment horizontal="center" vertical="top"/>
    </xf>
    <xf numFmtId="0" fontId="0" fillId="0" borderId="0" xfId="0" applyAlignment="1">
      <alignment vertical="top"/>
    </xf>
    <xf numFmtId="0" fontId="0" fillId="0" borderId="0" xfId="0" applyAlignment="1">
      <alignment vertical="top" wrapText="1"/>
    </xf>
    <xf numFmtId="0" fontId="1" fillId="0" borderId="0" xfId="0" applyFont="1" applyAlignment="1">
      <alignment vertical="top"/>
    </xf>
    <xf numFmtId="0" fontId="0" fillId="0" borderId="0" xfId="0" applyAlignment="1">
      <alignment horizontal="center" vertical="top"/>
    </xf>
    <xf numFmtId="0" fontId="2" fillId="2" borderId="0" xfId="0" applyFont="1" applyFill="1" applyBorder="1" applyAlignment="1">
      <alignment horizontal="left" vertical="top"/>
    </xf>
    <xf numFmtId="0" fontId="2" fillId="2" borderId="0" xfId="0" applyFont="1" applyFill="1" applyBorder="1" applyAlignment="1">
      <alignment horizontal="center" vertical="top" wrapText="1"/>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xf>
    <xf numFmtId="0" fontId="0" fillId="0" borderId="1" xfId="0" applyBorder="1" applyAlignment="1" applyProtection="1">
      <alignment wrapText="1"/>
      <protection locked="0"/>
    </xf>
    <xf numFmtId="0" fontId="0" fillId="0" borderId="1" xfId="0" applyBorder="1" applyAlignment="1">
      <alignment horizontal="center" vertical="top"/>
    </xf>
    <xf numFmtId="14" fontId="0" fillId="0" borderId="1" xfId="0" applyNumberFormat="1" applyBorder="1" applyAlignment="1">
      <alignment horizontal="center" vertical="top" wrapText="1"/>
    </xf>
    <xf numFmtId="0" fontId="0" fillId="0" borderId="1" xfId="0" applyBorder="1" applyAlignment="1">
      <alignment wrapText="1"/>
    </xf>
    <xf numFmtId="0" fontId="0" fillId="0" borderId="1" xfId="0" applyBorder="1" applyAlignment="1">
      <alignment horizontal="center" vertical="top" wrapText="1"/>
    </xf>
    <xf numFmtId="0" fontId="0" fillId="0" borderId="1" xfId="0" applyBorder="1"/>
    <xf numFmtId="0" fontId="1" fillId="0" borderId="0" xfId="0" applyFont="1"/>
    <xf numFmtId="0" fontId="0" fillId="0" borderId="2" xfId="0" applyBorder="1" applyAlignment="1">
      <alignment vertical="top"/>
    </xf>
    <xf numFmtId="0" fontId="2" fillId="3" borderId="0" xfId="0" applyFont="1" applyFill="1" applyBorder="1" applyAlignment="1">
      <alignment horizontal="left" vertical="top"/>
    </xf>
    <xf numFmtId="0" fontId="2" fillId="3" borderId="0" xfId="0" applyFont="1" applyFill="1" applyBorder="1" applyAlignment="1">
      <alignment horizontal="center" vertical="top" wrapText="1"/>
    </xf>
    <xf numFmtId="0" fontId="2" fillId="3" borderId="0" xfId="0" applyFont="1" applyFill="1" applyBorder="1" applyAlignment="1">
      <alignment horizontal="center" vertical="top"/>
    </xf>
    <xf numFmtId="0" fontId="2" fillId="4" borderId="0" xfId="0" applyFont="1" applyFill="1" applyBorder="1" applyAlignment="1">
      <alignment horizontal="left" vertical="top"/>
    </xf>
    <xf numFmtId="0" fontId="2" fillId="4" borderId="0" xfId="0" applyFont="1" applyFill="1" applyBorder="1" applyAlignment="1">
      <alignment horizontal="center" vertical="top" wrapText="1"/>
    </xf>
    <xf numFmtId="0" fontId="2" fillId="4" borderId="0" xfId="0" applyFont="1" applyFill="1" applyBorder="1" applyAlignment="1">
      <alignment horizontal="center" vertical="top"/>
    </xf>
    <xf numFmtId="16" fontId="0" fillId="0" borderId="1" xfId="0" quotePrefix="1" applyNumberFormat="1" applyBorder="1" applyAlignment="1">
      <alignment vertical="top"/>
    </xf>
    <xf numFmtId="0" fontId="0" fillId="0" borderId="1" xfId="0" quotePrefix="1" applyBorder="1" applyAlignment="1">
      <alignment vertical="top"/>
    </xf>
    <xf numFmtId="0" fontId="0" fillId="5" borderId="0" xfId="0" applyFill="1" applyAlignment="1">
      <alignment horizontal="center" vertical="center"/>
    </xf>
    <xf numFmtId="14" fontId="0" fillId="5" borderId="0" xfId="0" applyNumberFormat="1" applyFill="1"/>
    <xf numFmtId="14" fontId="0" fillId="0" borderId="0" xfId="0" applyNumberFormat="1"/>
    <xf numFmtId="1" fontId="0" fillId="0" borderId="3" xfId="0" applyNumberFormat="1" applyBorder="1"/>
    <xf numFmtId="0" fontId="9" fillId="6" borderId="4" xfId="0" applyFont="1" applyFill="1" applyBorder="1"/>
    <xf numFmtId="0" fontId="1" fillId="6" borderId="5" xfId="0" applyFont="1" applyFill="1" applyBorder="1"/>
    <xf numFmtId="9" fontId="8" fillId="0" borderId="7" xfId="1" applyFont="1" applyBorder="1" applyAlignment="1">
      <alignment horizontal="center"/>
    </xf>
    <xf numFmtId="0" fontId="0" fillId="0" borderId="7" xfId="0" applyBorder="1" applyAlignment="1">
      <alignment horizontal="center"/>
    </xf>
    <xf numFmtId="9" fontId="8" fillId="0" borderId="8" xfId="1" applyFont="1" applyBorder="1" applyAlignment="1">
      <alignment horizontal="center"/>
    </xf>
    <xf numFmtId="9" fontId="8" fillId="0" borderId="9" xfId="1" applyFont="1" applyBorder="1" applyAlignment="1">
      <alignment horizontal="center"/>
    </xf>
    <xf numFmtId="0" fontId="0" fillId="0" borderId="9" xfId="0" applyBorder="1" applyAlignment="1">
      <alignment horizontal="center"/>
    </xf>
    <xf numFmtId="9" fontId="8" fillId="0" borderId="10" xfId="1" applyFont="1" applyBorder="1" applyAlignment="1">
      <alignment horizontal="center"/>
    </xf>
    <xf numFmtId="0" fontId="0" fillId="0" borderId="13" xfId="0" applyBorder="1" applyAlignment="1">
      <alignment horizontal="center"/>
    </xf>
    <xf numFmtId="0" fontId="5" fillId="0" borderId="7" xfId="0" applyFont="1" applyBorder="1" applyAlignment="1">
      <alignment horizontal="center"/>
    </xf>
    <xf numFmtId="0" fontId="6" fillId="0" borderId="7" xfId="0" applyFont="1" applyBorder="1" applyAlignment="1">
      <alignment horizontal="center"/>
    </xf>
    <xf numFmtId="0" fontId="7" fillId="0" borderId="9" xfId="0" applyFont="1" applyBorder="1" applyAlignment="1">
      <alignment horizontal="center"/>
    </xf>
    <xf numFmtId="0" fontId="0" fillId="6" borderId="5" xfId="0" applyFont="1" applyFill="1" applyBorder="1" applyAlignment="1">
      <alignment horizontal="left" indent="1"/>
    </xf>
    <xf numFmtId="0" fontId="0" fillId="6" borderId="6" xfId="0" applyFont="1" applyFill="1" applyBorder="1" applyAlignment="1">
      <alignment horizontal="left" indent="1"/>
    </xf>
    <xf numFmtId="1" fontId="0" fillId="0" borderId="0" xfId="0" applyNumberFormat="1" applyBorder="1"/>
    <xf numFmtId="0" fontId="0" fillId="0" borderId="0" xfId="0" applyFont="1"/>
    <xf numFmtId="0" fontId="9" fillId="7" borderId="4" xfId="0" applyFont="1" applyFill="1" applyBorder="1"/>
    <xf numFmtId="0" fontId="1" fillId="7" borderId="5" xfId="0" applyFont="1" applyFill="1" applyBorder="1"/>
    <xf numFmtId="0" fontId="0" fillId="7" borderId="5" xfId="0" applyFont="1" applyFill="1" applyBorder="1" applyAlignment="1">
      <alignment horizontal="left" indent="1"/>
    </xf>
    <xf numFmtId="0" fontId="0" fillId="7" borderId="6" xfId="0" applyFont="1" applyFill="1" applyBorder="1" applyAlignment="1">
      <alignment horizontal="left" indent="1"/>
    </xf>
    <xf numFmtId="0" fontId="2" fillId="8" borderId="0" xfId="0" applyFont="1" applyFill="1" applyBorder="1" applyAlignment="1">
      <alignment horizontal="left" vertical="top"/>
    </xf>
    <xf numFmtId="0" fontId="2" fillId="8" borderId="0" xfId="0" applyFont="1" applyFill="1" applyBorder="1" applyAlignment="1">
      <alignment horizontal="center" vertical="top" wrapText="1"/>
    </xf>
    <xf numFmtId="0" fontId="2" fillId="8" borderId="0" xfId="0" applyFont="1" applyFill="1" applyBorder="1" applyAlignment="1">
      <alignment horizontal="center" vertical="top"/>
    </xf>
    <xf numFmtId="0" fontId="14" fillId="5" borderId="0" xfId="0" applyFont="1" applyFill="1" applyAlignment="1">
      <alignment horizontal="center" vertical="center"/>
    </xf>
    <xf numFmtId="0" fontId="0" fillId="0" borderId="1" xfId="0" applyBorder="1" applyAlignment="1" applyProtection="1">
      <alignment horizontal="center" wrapText="1"/>
      <protection locked="0"/>
    </xf>
    <xf numFmtId="0" fontId="9" fillId="0" borderId="0" xfId="0" applyFont="1"/>
    <xf numFmtId="0" fontId="9" fillId="9" borderId="4" xfId="0" applyFont="1" applyFill="1" applyBorder="1"/>
    <xf numFmtId="0" fontId="1" fillId="9" borderId="5" xfId="0" applyFont="1" applyFill="1" applyBorder="1"/>
    <xf numFmtId="0" fontId="0" fillId="9" borderId="5" xfId="0" applyFont="1" applyFill="1" applyBorder="1" applyAlignment="1">
      <alignment horizontal="left" indent="1"/>
    </xf>
    <xf numFmtId="0" fontId="0" fillId="9" borderId="6" xfId="0" applyFont="1" applyFill="1" applyBorder="1" applyAlignment="1">
      <alignment horizontal="left" indent="1"/>
    </xf>
    <xf numFmtId="0" fontId="9" fillId="10" borderId="4" xfId="0" applyFont="1" applyFill="1" applyBorder="1"/>
    <xf numFmtId="0" fontId="1" fillId="10" borderId="5" xfId="0" applyFont="1" applyFill="1" applyBorder="1"/>
    <xf numFmtId="0" fontId="0" fillId="10" borderId="5" xfId="0" applyFont="1" applyFill="1" applyBorder="1" applyAlignment="1">
      <alignment horizontal="left" indent="1"/>
    </xf>
    <xf numFmtId="0" fontId="0" fillId="10" borderId="6" xfId="0" applyFont="1" applyFill="1" applyBorder="1" applyAlignment="1">
      <alignment horizontal="left" indent="1"/>
    </xf>
    <xf numFmtId="0" fontId="1" fillId="6" borderId="12" xfId="0" applyFont="1" applyFill="1" applyBorder="1" applyAlignment="1">
      <alignment horizontal="center" vertical="center"/>
    </xf>
    <xf numFmtId="0" fontId="10" fillId="6" borderId="12" xfId="0" applyFont="1" applyFill="1" applyBorder="1" applyAlignment="1">
      <alignment horizontal="center" vertical="center"/>
    </xf>
    <xf numFmtId="0" fontId="16" fillId="6" borderId="12" xfId="0" applyFont="1" applyFill="1" applyBorder="1" applyAlignment="1">
      <alignment horizontal="center" vertical="center"/>
    </xf>
    <xf numFmtId="0" fontId="12" fillId="6" borderId="12" xfId="0" applyFont="1" applyFill="1" applyBorder="1" applyAlignment="1">
      <alignment horizontal="center" vertical="center"/>
    </xf>
    <xf numFmtId="0" fontId="13" fillId="6" borderId="12" xfId="0" applyFont="1" applyFill="1" applyBorder="1" applyAlignment="1">
      <alignment horizontal="center" vertical="center"/>
    </xf>
    <xf numFmtId="0" fontId="13" fillId="6" borderId="11" xfId="0" applyFont="1" applyFill="1" applyBorder="1" applyAlignment="1">
      <alignment horizontal="center" vertical="center"/>
    </xf>
    <xf numFmtId="0" fontId="1" fillId="9" borderId="12" xfId="0" applyFont="1" applyFill="1" applyBorder="1" applyAlignment="1">
      <alignment horizontal="center" vertical="center"/>
    </xf>
    <xf numFmtId="0" fontId="10" fillId="9" borderId="12" xfId="0" applyFont="1" applyFill="1" applyBorder="1" applyAlignment="1">
      <alignment horizontal="center" vertical="center"/>
    </xf>
    <xf numFmtId="0" fontId="12" fillId="9" borderId="12" xfId="0" applyFont="1" applyFill="1" applyBorder="1" applyAlignment="1">
      <alignment horizontal="center" vertical="center"/>
    </xf>
    <xf numFmtId="0" fontId="13" fillId="9" borderId="12" xfId="0" applyFont="1" applyFill="1" applyBorder="1" applyAlignment="1">
      <alignment horizontal="center" vertical="center"/>
    </xf>
    <xf numFmtId="0" fontId="13" fillId="9" borderId="11" xfId="0" applyFont="1" applyFill="1" applyBorder="1" applyAlignment="1">
      <alignment horizontal="center" vertical="center"/>
    </xf>
    <xf numFmtId="0" fontId="1" fillId="7" borderId="12" xfId="0" applyFont="1" applyFill="1" applyBorder="1" applyAlignment="1">
      <alignment horizontal="center" vertical="center"/>
    </xf>
    <xf numFmtId="0" fontId="10" fillId="7" borderId="12" xfId="0" applyFont="1" applyFill="1" applyBorder="1" applyAlignment="1">
      <alignment horizontal="center" vertical="center"/>
    </xf>
    <xf numFmtId="0" fontId="12" fillId="7" borderId="12" xfId="0" applyFont="1" applyFill="1" applyBorder="1" applyAlignment="1">
      <alignment horizontal="center" vertical="center"/>
    </xf>
    <xf numFmtId="0" fontId="13" fillId="7" borderId="12" xfId="0" applyFont="1" applyFill="1" applyBorder="1" applyAlignment="1">
      <alignment horizontal="center" vertical="center"/>
    </xf>
    <xf numFmtId="0" fontId="13" fillId="7" borderId="11" xfId="0" applyFont="1" applyFill="1" applyBorder="1" applyAlignment="1">
      <alignment horizontal="center" vertical="center"/>
    </xf>
    <xf numFmtId="0" fontId="1" fillId="10" borderId="12" xfId="0" applyFont="1" applyFill="1" applyBorder="1" applyAlignment="1">
      <alignment horizontal="center" vertical="center"/>
    </xf>
    <xf numFmtId="0" fontId="10" fillId="10" borderId="12" xfId="0" applyFont="1" applyFill="1" applyBorder="1" applyAlignment="1">
      <alignment horizontal="center" vertical="center"/>
    </xf>
    <xf numFmtId="0" fontId="12" fillId="10" borderId="12" xfId="0" applyFont="1" applyFill="1" applyBorder="1" applyAlignment="1">
      <alignment horizontal="center" vertical="center"/>
    </xf>
    <xf numFmtId="0" fontId="13" fillId="10" borderId="12" xfId="0" applyFont="1" applyFill="1" applyBorder="1" applyAlignment="1">
      <alignment horizontal="center" vertical="center"/>
    </xf>
    <xf numFmtId="0" fontId="13" fillId="10" borderId="11" xfId="0" applyFont="1" applyFill="1" applyBorder="1" applyAlignment="1">
      <alignment horizontal="center" vertical="center"/>
    </xf>
  </cellXfs>
  <cellStyles count="2">
    <cellStyle name="Normal" xfId="0" builtinId="0"/>
    <cellStyle name="Per cent" xfId="1" builtinId="5"/>
  </cellStyles>
  <dxfs count="24">
    <dxf>
      <font>
        <color rgb="FF00B050"/>
      </font>
    </dxf>
    <dxf>
      <font>
        <color rgb="FFFFC000"/>
      </font>
    </dxf>
    <dxf>
      <font>
        <color theme="5" tint="-0.24994659260841701"/>
      </font>
    </dxf>
    <dxf>
      <font>
        <color theme="6" tint="-0.24994659260841701"/>
      </font>
    </dxf>
    <dxf>
      <font>
        <color theme="5" tint="-0.24994659260841701"/>
      </font>
    </dxf>
    <dxf>
      <font>
        <color rgb="FFFFC000"/>
      </font>
    </dxf>
    <dxf>
      <font>
        <color rgb="FF00B050"/>
      </font>
    </dxf>
    <dxf>
      <font>
        <color rgb="FFFFC000"/>
      </font>
    </dxf>
    <dxf>
      <font>
        <color theme="5" tint="-0.24994659260841701"/>
      </font>
    </dxf>
    <dxf>
      <font>
        <color theme="6" tint="-0.24994659260841701"/>
      </font>
    </dxf>
    <dxf>
      <font>
        <color theme="5" tint="-0.24994659260841701"/>
      </font>
    </dxf>
    <dxf>
      <font>
        <color rgb="FFFFC000"/>
      </font>
    </dxf>
    <dxf>
      <font>
        <color rgb="FF00B050"/>
      </font>
    </dxf>
    <dxf>
      <font>
        <color rgb="FFFFC000"/>
      </font>
    </dxf>
    <dxf>
      <font>
        <color theme="5" tint="-0.24994659260841701"/>
      </font>
    </dxf>
    <dxf>
      <font>
        <color theme="6" tint="-0.24994659260841701"/>
      </font>
    </dxf>
    <dxf>
      <font>
        <color theme="5" tint="-0.24994659260841701"/>
      </font>
    </dxf>
    <dxf>
      <font>
        <color rgb="FFFFC000"/>
      </font>
    </dxf>
    <dxf>
      <font>
        <color rgb="FF00B050"/>
      </font>
    </dxf>
    <dxf>
      <font>
        <color rgb="FFFFC000"/>
      </font>
    </dxf>
    <dxf>
      <font>
        <color theme="5" tint="-0.24994659260841701"/>
      </font>
    </dxf>
    <dxf>
      <font>
        <color theme="6" tint="-0.24994659260841701"/>
      </font>
    </dxf>
    <dxf>
      <font>
        <color theme="5" tint="-0.24994659260841701"/>
      </font>
    </dxf>
    <dxf>
      <font>
        <color rgb="FFFFC000"/>
      </font>
    </dxf>
  </dxfs>
  <tableStyles count="0" defaultTableStyle="TableStyleMedium9" defaultPivotStyle="PivotStyleLight16"/>
  <colors>
    <mruColors>
      <color rgb="FFD8BB6B"/>
      <color rgb="FFB8AEDF"/>
      <color rgb="FFBAC6D7"/>
      <color rgb="FF9E87DF"/>
      <color rgb="FFE0CE9B"/>
      <color rgb="FFAC9322"/>
      <color rgb="FFFFC5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GB" sz="1000">
                <a:solidFill>
                  <a:schemeClr val="tx1"/>
                </a:solidFill>
              </a:rPr>
              <a:t>TDD | Status</a:t>
            </a:r>
          </a:p>
        </c:rich>
      </c:tx>
      <c:layout>
        <c:manualLayout>
          <c:xMode val="edge"/>
          <c:yMode val="edge"/>
          <c:x val="3.6543461590236366E-2"/>
          <c:y val="3.2692306702231777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en-DE"/>
        </a:p>
      </c:txPr>
    </c:title>
    <c:autoTitleDeleted val="0"/>
    <c:plotArea>
      <c:layout>
        <c:manualLayout>
          <c:layoutTarget val="inner"/>
          <c:xMode val="edge"/>
          <c:yMode val="edge"/>
          <c:x val="0.30347169388955858"/>
          <c:y val="8.4999997425802623E-2"/>
          <c:w val="0.42379077572763696"/>
          <c:h val="0.72125921498306433"/>
        </c:manualLayout>
      </c:layout>
      <c:pieChart>
        <c:varyColors val="1"/>
        <c:ser>
          <c:idx val="0"/>
          <c:order val="0"/>
          <c:dPt>
            <c:idx val="0"/>
            <c:bubble3D val="0"/>
            <c:spPr>
              <a:solidFill>
                <a:srgbClr val="00B050">
                  <a:alpha val="43000"/>
                </a:srgbClr>
              </a:solidFill>
              <a:ln w="19050">
                <a:solidFill>
                  <a:schemeClr val="lt1"/>
                </a:solidFill>
              </a:ln>
              <a:effectLst/>
            </c:spPr>
            <c:extLst>
              <c:ext xmlns:c16="http://schemas.microsoft.com/office/drawing/2014/chart" uri="{C3380CC4-5D6E-409C-BE32-E72D297353CC}">
                <c16:uniqueId val="{00000001-1282-4D4D-8660-B24FE79A52B5}"/>
              </c:ext>
            </c:extLst>
          </c:dPt>
          <c:dPt>
            <c:idx val="1"/>
            <c:bubble3D val="0"/>
            <c:spPr>
              <a:solidFill>
                <a:srgbClr val="FFC000">
                  <a:alpha val="52000"/>
                </a:srgbClr>
              </a:solidFill>
              <a:ln w="19050">
                <a:solidFill>
                  <a:schemeClr val="lt1"/>
                </a:solidFill>
              </a:ln>
              <a:effectLst/>
            </c:spPr>
            <c:extLst>
              <c:ext xmlns:c16="http://schemas.microsoft.com/office/drawing/2014/chart" uri="{C3380CC4-5D6E-409C-BE32-E72D297353CC}">
                <c16:uniqueId val="{00000003-1282-4D4D-8660-B24FE79A52B5}"/>
              </c:ext>
            </c:extLst>
          </c:dPt>
          <c:dPt>
            <c:idx val="2"/>
            <c:bubble3D val="0"/>
            <c:spPr>
              <a:solidFill>
                <a:srgbClr val="C00000">
                  <a:alpha val="40684"/>
                </a:srgbClr>
              </a:solidFill>
              <a:ln w="19050">
                <a:solidFill>
                  <a:schemeClr val="lt1"/>
                </a:solidFill>
              </a:ln>
              <a:effectLst/>
            </c:spPr>
            <c:extLst>
              <c:ext xmlns:c16="http://schemas.microsoft.com/office/drawing/2014/chart" uri="{C3380CC4-5D6E-409C-BE32-E72D297353CC}">
                <c16:uniqueId val="{00000005-1282-4D4D-8660-B24FE79A52B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DE"/>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Dashboard!$B$26:$B$28</c:f>
              <c:strCache>
                <c:ptCount val="3"/>
                <c:pt idx="0">
                  <c:v>Abgeschlossen</c:v>
                </c:pt>
                <c:pt idx="1">
                  <c:v>in Bearbeitung</c:v>
                </c:pt>
                <c:pt idx="2">
                  <c:v>Offen</c:v>
                </c:pt>
              </c:strCache>
            </c:strRef>
          </c:cat>
          <c:val>
            <c:numRef>
              <c:f>Dashboard!$D$26:$D$28</c:f>
              <c:numCache>
                <c:formatCode>0%</c:formatCode>
                <c:ptCount val="3"/>
                <c:pt idx="0">
                  <c:v>0</c:v>
                </c:pt>
                <c:pt idx="1">
                  <c:v>0</c:v>
                </c:pt>
                <c:pt idx="2">
                  <c:v>0</c:v>
                </c:pt>
              </c:numCache>
            </c:numRef>
          </c:val>
          <c:extLst>
            <c:ext xmlns:c16="http://schemas.microsoft.com/office/drawing/2014/chart" uri="{C3380CC4-5D6E-409C-BE32-E72D297353CC}">
              <c16:uniqueId val="{00000006-1282-4D4D-8660-B24FE79A52B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17298271035034571"/>
          <c:y val="0.89755981533737683"/>
          <c:w val="0.64628864685160792"/>
          <c:h val="0.102407749775658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GB" sz="1000">
                <a:solidFill>
                  <a:schemeClr val="tx1"/>
                </a:solidFill>
              </a:rPr>
              <a:t>FDD | Status</a:t>
            </a:r>
          </a:p>
        </c:rich>
      </c:tx>
      <c:layout>
        <c:manualLayout>
          <c:xMode val="edge"/>
          <c:yMode val="edge"/>
          <c:x val="3.6543461590236366E-2"/>
          <c:y val="3.2692306702231777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en-DE"/>
        </a:p>
      </c:txPr>
    </c:title>
    <c:autoTitleDeleted val="0"/>
    <c:plotArea>
      <c:layout>
        <c:manualLayout>
          <c:layoutTarget val="inner"/>
          <c:xMode val="edge"/>
          <c:yMode val="edge"/>
          <c:x val="0.30347169388955858"/>
          <c:y val="8.4999997425802623E-2"/>
          <c:w val="0.42379077572763696"/>
          <c:h val="0.72125921498306433"/>
        </c:manualLayout>
      </c:layout>
      <c:pieChart>
        <c:varyColors val="1"/>
        <c:ser>
          <c:idx val="0"/>
          <c:order val="0"/>
          <c:dPt>
            <c:idx val="0"/>
            <c:bubble3D val="0"/>
            <c:spPr>
              <a:solidFill>
                <a:srgbClr val="00B050">
                  <a:alpha val="43000"/>
                </a:srgbClr>
              </a:solidFill>
              <a:ln w="19050">
                <a:solidFill>
                  <a:schemeClr val="lt1"/>
                </a:solidFill>
              </a:ln>
              <a:effectLst/>
            </c:spPr>
            <c:extLst>
              <c:ext xmlns:c16="http://schemas.microsoft.com/office/drawing/2014/chart" uri="{C3380CC4-5D6E-409C-BE32-E72D297353CC}">
                <c16:uniqueId val="{00000002-D214-2044-ABF9-89E983867270}"/>
              </c:ext>
            </c:extLst>
          </c:dPt>
          <c:dPt>
            <c:idx val="1"/>
            <c:bubble3D val="0"/>
            <c:spPr>
              <a:solidFill>
                <a:srgbClr val="FFC000">
                  <a:alpha val="52000"/>
                </a:srgbClr>
              </a:solidFill>
              <a:ln w="19050">
                <a:solidFill>
                  <a:schemeClr val="lt1"/>
                </a:solidFill>
              </a:ln>
              <a:effectLst/>
            </c:spPr>
            <c:extLst>
              <c:ext xmlns:c16="http://schemas.microsoft.com/office/drawing/2014/chart" uri="{C3380CC4-5D6E-409C-BE32-E72D297353CC}">
                <c16:uniqueId val="{00000004-D214-2044-ABF9-89E983867270}"/>
              </c:ext>
            </c:extLst>
          </c:dPt>
          <c:dPt>
            <c:idx val="2"/>
            <c:bubble3D val="0"/>
            <c:spPr>
              <a:solidFill>
                <a:srgbClr val="C00000">
                  <a:alpha val="40684"/>
                </a:srgbClr>
              </a:solidFill>
              <a:ln w="19050">
                <a:solidFill>
                  <a:schemeClr val="lt1"/>
                </a:solidFill>
              </a:ln>
              <a:effectLst/>
            </c:spPr>
            <c:extLst>
              <c:ext xmlns:c16="http://schemas.microsoft.com/office/drawing/2014/chart" uri="{C3380CC4-5D6E-409C-BE32-E72D297353CC}">
                <c16:uniqueId val="{00000003-D214-2044-ABF9-89E98386727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DE"/>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Dashboard!$B$20:$B$22</c:f>
              <c:strCache>
                <c:ptCount val="3"/>
                <c:pt idx="0">
                  <c:v>Abgeschlossen</c:v>
                </c:pt>
                <c:pt idx="1">
                  <c:v>in Bearbeitung</c:v>
                </c:pt>
                <c:pt idx="2">
                  <c:v>Offen</c:v>
                </c:pt>
              </c:strCache>
            </c:strRef>
          </c:cat>
          <c:val>
            <c:numRef>
              <c:f>Dashboard!$D$20:$D$22</c:f>
              <c:numCache>
                <c:formatCode>0%</c:formatCode>
                <c:ptCount val="3"/>
                <c:pt idx="0">
                  <c:v>0</c:v>
                </c:pt>
                <c:pt idx="1">
                  <c:v>0</c:v>
                </c:pt>
                <c:pt idx="2">
                  <c:v>0</c:v>
                </c:pt>
              </c:numCache>
            </c:numRef>
          </c:val>
          <c:extLst>
            <c:ext xmlns:c16="http://schemas.microsoft.com/office/drawing/2014/chart" uri="{C3380CC4-5D6E-409C-BE32-E72D297353CC}">
              <c16:uniqueId val="{00000000-D214-2044-ABF9-89E98386727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17298271035034571"/>
          <c:y val="0.89755981533737683"/>
          <c:w val="0.64628864685160792"/>
          <c:h val="0.102407749775658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D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GB" sz="1000" b="0" i="0" baseline="0">
                <a:solidFill>
                  <a:schemeClr val="tx1"/>
                </a:solidFill>
                <a:effectLst/>
              </a:rPr>
              <a:t>FDD | Prio nach Status</a:t>
            </a:r>
            <a:endParaRPr lang="en-DE" sz="1000">
              <a:solidFill>
                <a:schemeClr val="tx1"/>
              </a:solidFill>
              <a:effectLst/>
            </a:endParaRPr>
          </a:p>
        </c:rich>
      </c:tx>
      <c:layout>
        <c:manualLayout>
          <c:xMode val="edge"/>
          <c:yMode val="edge"/>
          <c:x val="3.6073776160662312E-2"/>
          <c:y val="3.236862924207453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en-DE"/>
        </a:p>
      </c:txPr>
    </c:title>
    <c:autoTitleDeleted val="0"/>
    <c:plotArea>
      <c:layout/>
      <c:barChart>
        <c:barDir val="col"/>
        <c:grouping val="stacked"/>
        <c:varyColors val="0"/>
        <c:ser>
          <c:idx val="0"/>
          <c:order val="0"/>
          <c:tx>
            <c:strRef>
              <c:f>Dashboard!$B$20</c:f>
              <c:strCache>
                <c:ptCount val="1"/>
                <c:pt idx="0">
                  <c:v>Abgeschlossen</c:v>
                </c:pt>
              </c:strCache>
            </c:strRef>
          </c:tx>
          <c:spPr>
            <a:solidFill>
              <a:srgbClr val="00B050">
                <a:alpha val="36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(Dashboard!$E$18,Dashboard!$G$18,Dashboard!$I$18)</c:f>
              <c:strCache>
                <c:ptCount val="3"/>
                <c:pt idx="0">
                  <c:v>Prio A</c:v>
                </c:pt>
                <c:pt idx="1">
                  <c:v>Prio B</c:v>
                </c:pt>
                <c:pt idx="2">
                  <c:v>Prio C</c:v>
                </c:pt>
              </c:strCache>
            </c:strRef>
          </c:cat>
          <c:val>
            <c:numRef>
              <c:f>(Dashboard!$E$20,Dashboard!$G$20,Dashboard!$I$20)</c:f>
              <c:numCache>
                <c:formatCode>General</c:formatCode>
                <c:ptCount val="3"/>
                <c:pt idx="0">
                  <c:v>0</c:v>
                </c:pt>
                <c:pt idx="1">
                  <c:v>0</c:v>
                </c:pt>
                <c:pt idx="2">
                  <c:v>0</c:v>
                </c:pt>
              </c:numCache>
            </c:numRef>
          </c:val>
          <c:extLst>
            <c:ext xmlns:c16="http://schemas.microsoft.com/office/drawing/2014/chart" uri="{C3380CC4-5D6E-409C-BE32-E72D297353CC}">
              <c16:uniqueId val="{00000000-FCA7-8047-BB17-B42BF111080A}"/>
            </c:ext>
          </c:extLst>
        </c:ser>
        <c:ser>
          <c:idx val="1"/>
          <c:order val="1"/>
          <c:tx>
            <c:strRef>
              <c:f>Dashboard!$B$21</c:f>
              <c:strCache>
                <c:ptCount val="1"/>
                <c:pt idx="0">
                  <c:v>in Bearbeitung</c:v>
                </c:pt>
              </c:strCache>
            </c:strRef>
          </c:tx>
          <c:spPr>
            <a:solidFill>
              <a:srgbClr val="FFC000">
                <a:alpha val="5183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(Dashboard!$E$18,Dashboard!$G$18,Dashboard!$I$18)</c:f>
              <c:strCache>
                <c:ptCount val="3"/>
                <c:pt idx="0">
                  <c:v>Prio A</c:v>
                </c:pt>
                <c:pt idx="1">
                  <c:v>Prio B</c:v>
                </c:pt>
                <c:pt idx="2">
                  <c:v>Prio C</c:v>
                </c:pt>
              </c:strCache>
            </c:strRef>
          </c:cat>
          <c:val>
            <c:numRef>
              <c:f>(Dashboard!$E$21,Dashboard!$G$21,Dashboard!$I$21)</c:f>
              <c:numCache>
                <c:formatCode>General</c:formatCode>
                <c:ptCount val="3"/>
                <c:pt idx="0">
                  <c:v>0</c:v>
                </c:pt>
                <c:pt idx="1">
                  <c:v>0</c:v>
                </c:pt>
                <c:pt idx="2">
                  <c:v>0</c:v>
                </c:pt>
              </c:numCache>
            </c:numRef>
          </c:val>
          <c:extLst>
            <c:ext xmlns:c16="http://schemas.microsoft.com/office/drawing/2014/chart" uri="{C3380CC4-5D6E-409C-BE32-E72D297353CC}">
              <c16:uniqueId val="{00000001-FCA7-8047-BB17-B42BF111080A}"/>
            </c:ext>
          </c:extLst>
        </c:ser>
        <c:ser>
          <c:idx val="2"/>
          <c:order val="2"/>
          <c:tx>
            <c:strRef>
              <c:f>Dashboard!$B$22</c:f>
              <c:strCache>
                <c:ptCount val="1"/>
                <c:pt idx="0">
                  <c:v>Offen</c:v>
                </c:pt>
              </c:strCache>
            </c:strRef>
          </c:tx>
          <c:spPr>
            <a:solidFill>
              <a:srgbClr val="C00000">
                <a:alpha val="36889"/>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(Dashboard!$E$18,Dashboard!$G$18,Dashboard!$I$18)</c:f>
              <c:strCache>
                <c:ptCount val="3"/>
                <c:pt idx="0">
                  <c:v>Prio A</c:v>
                </c:pt>
                <c:pt idx="1">
                  <c:v>Prio B</c:v>
                </c:pt>
                <c:pt idx="2">
                  <c:v>Prio C</c:v>
                </c:pt>
              </c:strCache>
            </c:strRef>
          </c:cat>
          <c:val>
            <c:numRef>
              <c:f>(Dashboard!$E$22,Dashboard!$G$22,Dashboard!$I$22)</c:f>
              <c:numCache>
                <c:formatCode>General</c:formatCode>
                <c:ptCount val="3"/>
                <c:pt idx="0">
                  <c:v>0</c:v>
                </c:pt>
                <c:pt idx="1">
                  <c:v>0</c:v>
                </c:pt>
                <c:pt idx="2">
                  <c:v>0</c:v>
                </c:pt>
              </c:numCache>
            </c:numRef>
          </c:val>
          <c:extLst>
            <c:ext xmlns:c16="http://schemas.microsoft.com/office/drawing/2014/chart" uri="{C3380CC4-5D6E-409C-BE32-E72D297353CC}">
              <c16:uniqueId val="{00000002-FCA7-8047-BB17-B42BF111080A}"/>
            </c:ext>
          </c:extLst>
        </c:ser>
        <c:ser>
          <c:idx val="3"/>
          <c:order val="3"/>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(Dashboard!$E$19,Dashboard!$G$19,Dashboard!$I$19)</c:f>
              <c:numCache>
                <c:formatCode>General</c:formatCode>
                <c:ptCount val="3"/>
                <c:pt idx="0">
                  <c:v>0</c:v>
                </c:pt>
                <c:pt idx="1">
                  <c:v>0</c:v>
                </c:pt>
                <c:pt idx="2">
                  <c:v>0</c:v>
                </c:pt>
              </c:numCache>
            </c:numRef>
          </c:val>
          <c:extLst>
            <c:ext xmlns:c16="http://schemas.microsoft.com/office/drawing/2014/chart" uri="{C3380CC4-5D6E-409C-BE32-E72D297353CC}">
              <c16:uniqueId val="{00000012-FCA7-8047-BB17-B42BF111080A}"/>
            </c:ext>
          </c:extLst>
        </c:ser>
        <c:dLbls>
          <c:dLblPos val="ctr"/>
          <c:showLegendKey val="0"/>
          <c:showVal val="1"/>
          <c:showCatName val="0"/>
          <c:showSerName val="0"/>
          <c:showPercent val="0"/>
          <c:showBubbleSize val="0"/>
        </c:dLbls>
        <c:gapWidth val="150"/>
        <c:overlap val="100"/>
        <c:axId val="1658195615"/>
        <c:axId val="1658364719"/>
      </c:barChart>
      <c:catAx>
        <c:axId val="1658195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E"/>
          </a:p>
        </c:txPr>
        <c:crossAx val="1658364719"/>
        <c:crosses val="autoZero"/>
        <c:auto val="1"/>
        <c:lblAlgn val="ctr"/>
        <c:lblOffset val="100"/>
        <c:noMultiLvlLbl val="0"/>
      </c:catAx>
      <c:valAx>
        <c:axId val="1658364719"/>
        <c:scaling>
          <c:orientation val="minMax"/>
        </c:scaling>
        <c:delete val="1"/>
        <c:axPos val="l"/>
        <c:numFmt formatCode="General" sourceLinked="1"/>
        <c:majorTickMark val="none"/>
        <c:minorTickMark val="none"/>
        <c:tickLblPos val="nextTo"/>
        <c:crossAx val="1658195615"/>
        <c:crosses val="autoZero"/>
        <c:crossBetween val="between"/>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D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GB" sz="1000" b="0" i="0" baseline="0">
                <a:solidFill>
                  <a:schemeClr val="tx1"/>
                </a:solidFill>
                <a:effectLst/>
              </a:rPr>
              <a:t>TDD | Prio nach Status</a:t>
            </a:r>
            <a:endParaRPr lang="en-DE" sz="1000">
              <a:solidFill>
                <a:schemeClr val="tx1"/>
              </a:solidFill>
              <a:effectLst/>
            </a:endParaRPr>
          </a:p>
        </c:rich>
      </c:tx>
      <c:layout>
        <c:manualLayout>
          <c:xMode val="edge"/>
          <c:yMode val="edge"/>
          <c:x val="3.6073776160662312E-2"/>
          <c:y val="3.236862924207453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en-DE"/>
        </a:p>
      </c:txPr>
    </c:title>
    <c:autoTitleDeleted val="0"/>
    <c:plotArea>
      <c:layout/>
      <c:barChart>
        <c:barDir val="col"/>
        <c:grouping val="stacked"/>
        <c:varyColors val="0"/>
        <c:ser>
          <c:idx val="0"/>
          <c:order val="0"/>
          <c:tx>
            <c:strRef>
              <c:f>Dashboard!$B$20</c:f>
              <c:strCache>
                <c:ptCount val="1"/>
                <c:pt idx="0">
                  <c:v>Abgeschlossen</c:v>
                </c:pt>
              </c:strCache>
            </c:strRef>
          </c:tx>
          <c:spPr>
            <a:solidFill>
              <a:srgbClr val="00B050">
                <a:alpha val="36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(Dashboard!$E$18,Dashboard!$G$18,Dashboard!$I$18)</c:f>
              <c:strCache>
                <c:ptCount val="3"/>
                <c:pt idx="0">
                  <c:v>Prio A</c:v>
                </c:pt>
                <c:pt idx="1">
                  <c:v>Prio B</c:v>
                </c:pt>
                <c:pt idx="2">
                  <c:v>Prio C</c:v>
                </c:pt>
              </c:strCache>
            </c:strRef>
          </c:cat>
          <c:val>
            <c:numRef>
              <c:f>(Dashboard!$E$26,Dashboard!$G$26,Dashboard!$I$26)</c:f>
              <c:numCache>
                <c:formatCode>General</c:formatCode>
                <c:ptCount val="3"/>
                <c:pt idx="0">
                  <c:v>0</c:v>
                </c:pt>
                <c:pt idx="1">
                  <c:v>0</c:v>
                </c:pt>
                <c:pt idx="2">
                  <c:v>0</c:v>
                </c:pt>
              </c:numCache>
            </c:numRef>
          </c:val>
          <c:extLst>
            <c:ext xmlns:c16="http://schemas.microsoft.com/office/drawing/2014/chart" uri="{C3380CC4-5D6E-409C-BE32-E72D297353CC}">
              <c16:uniqueId val="{00000000-A5B4-854C-B2A1-0E61E64AB7A9}"/>
            </c:ext>
          </c:extLst>
        </c:ser>
        <c:ser>
          <c:idx val="1"/>
          <c:order val="1"/>
          <c:tx>
            <c:strRef>
              <c:f>Dashboard!$B$21</c:f>
              <c:strCache>
                <c:ptCount val="1"/>
                <c:pt idx="0">
                  <c:v>in Bearbeitung</c:v>
                </c:pt>
              </c:strCache>
            </c:strRef>
          </c:tx>
          <c:spPr>
            <a:solidFill>
              <a:srgbClr val="FFC000">
                <a:alpha val="5183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(Dashboard!$E$18,Dashboard!$G$18,Dashboard!$I$18)</c:f>
              <c:strCache>
                <c:ptCount val="3"/>
                <c:pt idx="0">
                  <c:v>Prio A</c:v>
                </c:pt>
                <c:pt idx="1">
                  <c:v>Prio B</c:v>
                </c:pt>
                <c:pt idx="2">
                  <c:v>Prio C</c:v>
                </c:pt>
              </c:strCache>
            </c:strRef>
          </c:cat>
          <c:val>
            <c:numRef>
              <c:f>(Dashboard!$E$27,Dashboard!$G$27,Dashboard!$I$27)</c:f>
              <c:numCache>
                <c:formatCode>General</c:formatCode>
                <c:ptCount val="3"/>
                <c:pt idx="0">
                  <c:v>0</c:v>
                </c:pt>
                <c:pt idx="1">
                  <c:v>0</c:v>
                </c:pt>
                <c:pt idx="2">
                  <c:v>0</c:v>
                </c:pt>
              </c:numCache>
            </c:numRef>
          </c:val>
          <c:extLst>
            <c:ext xmlns:c16="http://schemas.microsoft.com/office/drawing/2014/chart" uri="{C3380CC4-5D6E-409C-BE32-E72D297353CC}">
              <c16:uniqueId val="{00000001-A5B4-854C-B2A1-0E61E64AB7A9}"/>
            </c:ext>
          </c:extLst>
        </c:ser>
        <c:ser>
          <c:idx val="2"/>
          <c:order val="2"/>
          <c:tx>
            <c:strRef>
              <c:f>Dashboard!$B$22</c:f>
              <c:strCache>
                <c:ptCount val="1"/>
                <c:pt idx="0">
                  <c:v>Offen</c:v>
                </c:pt>
              </c:strCache>
            </c:strRef>
          </c:tx>
          <c:spPr>
            <a:solidFill>
              <a:srgbClr val="C00000">
                <a:alpha val="36889"/>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(Dashboard!$E$18,Dashboard!$G$18,Dashboard!$I$18)</c:f>
              <c:strCache>
                <c:ptCount val="3"/>
                <c:pt idx="0">
                  <c:v>Prio A</c:v>
                </c:pt>
                <c:pt idx="1">
                  <c:v>Prio B</c:v>
                </c:pt>
                <c:pt idx="2">
                  <c:v>Prio C</c:v>
                </c:pt>
              </c:strCache>
            </c:strRef>
          </c:cat>
          <c:val>
            <c:numRef>
              <c:f>(Dashboard!$E$28,Dashboard!$G$28,Dashboard!$I$28)</c:f>
              <c:numCache>
                <c:formatCode>General</c:formatCode>
                <c:ptCount val="3"/>
                <c:pt idx="0">
                  <c:v>0</c:v>
                </c:pt>
                <c:pt idx="1">
                  <c:v>0</c:v>
                </c:pt>
                <c:pt idx="2">
                  <c:v>0</c:v>
                </c:pt>
              </c:numCache>
            </c:numRef>
          </c:val>
          <c:extLst>
            <c:ext xmlns:c16="http://schemas.microsoft.com/office/drawing/2014/chart" uri="{C3380CC4-5D6E-409C-BE32-E72D297353CC}">
              <c16:uniqueId val="{00000002-A5B4-854C-B2A1-0E61E64AB7A9}"/>
            </c:ext>
          </c:extLst>
        </c:ser>
        <c:ser>
          <c:idx val="3"/>
          <c:order val="3"/>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(Dashboard!$E$25,Dashboard!$G$25,Dashboard!$I$25)</c:f>
              <c:numCache>
                <c:formatCode>General</c:formatCode>
                <c:ptCount val="3"/>
                <c:pt idx="0">
                  <c:v>0</c:v>
                </c:pt>
                <c:pt idx="1">
                  <c:v>0</c:v>
                </c:pt>
                <c:pt idx="2">
                  <c:v>0</c:v>
                </c:pt>
              </c:numCache>
            </c:numRef>
          </c:val>
          <c:extLst>
            <c:ext xmlns:c16="http://schemas.microsoft.com/office/drawing/2014/chart" uri="{C3380CC4-5D6E-409C-BE32-E72D297353CC}">
              <c16:uniqueId val="{00000003-A5B4-854C-B2A1-0E61E64AB7A9}"/>
            </c:ext>
          </c:extLst>
        </c:ser>
        <c:dLbls>
          <c:dLblPos val="ctr"/>
          <c:showLegendKey val="0"/>
          <c:showVal val="1"/>
          <c:showCatName val="0"/>
          <c:showSerName val="0"/>
          <c:showPercent val="0"/>
          <c:showBubbleSize val="0"/>
        </c:dLbls>
        <c:gapWidth val="150"/>
        <c:overlap val="100"/>
        <c:axId val="1658195615"/>
        <c:axId val="1658364719"/>
      </c:barChart>
      <c:catAx>
        <c:axId val="1658195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E"/>
          </a:p>
        </c:txPr>
        <c:crossAx val="1658364719"/>
        <c:crosses val="autoZero"/>
        <c:auto val="1"/>
        <c:lblAlgn val="ctr"/>
        <c:lblOffset val="100"/>
        <c:noMultiLvlLbl val="0"/>
      </c:catAx>
      <c:valAx>
        <c:axId val="1658364719"/>
        <c:scaling>
          <c:orientation val="minMax"/>
        </c:scaling>
        <c:delete val="1"/>
        <c:axPos val="l"/>
        <c:numFmt formatCode="General" sourceLinked="1"/>
        <c:majorTickMark val="none"/>
        <c:minorTickMark val="none"/>
        <c:tickLblPos val="nextTo"/>
        <c:crossAx val="1658195615"/>
        <c:crosses val="autoZero"/>
        <c:crossBetween val="between"/>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D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GB" sz="1000">
                <a:solidFill>
                  <a:schemeClr val="tx1"/>
                </a:solidFill>
              </a:rPr>
              <a:t>LDD | Status</a:t>
            </a:r>
          </a:p>
        </c:rich>
      </c:tx>
      <c:layout>
        <c:manualLayout>
          <c:xMode val="edge"/>
          <c:yMode val="edge"/>
          <c:x val="3.6543461590236366E-2"/>
          <c:y val="3.2692306702231777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en-DE"/>
        </a:p>
      </c:txPr>
    </c:title>
    <c:autoTitleDeleted val="0"/>
    <c:plotArea>
      <c:layout>
        <c:manualLayout>
          <c:layoutTarget val="inner"/>
          <c:xMode val="edge"/>
          <c:yMode val="edge"/>
          <c:x val="0.30347169388955858"/>
          <c:y val="8.4999997425802623E-2"/>
          <c:w val="0.42379077572763696"/>
          <c:h val="0.72125921498306433"/>
        </c:manualLayout>
      </c:layout>
      <c:pieChart>
        <c:varyColors val="1"/>
        <c:ser>
          <c:idx val="0"/>
          <c:order val="0"/>
          <c:dPt>
            <c:idx val="0"/>
            <c:bubble3D val="0"/>
            <c:spPr>
              <a:solidFill>
                <a:srgbClr val="00B050">
                  <a:alpha val="43000"/>
                </a:srgbClr>
              </a:solidFill>
              <a:ln w="19050">
                <a:solidFill>
                  <a:schemeClr val="lt1"/>
                </a:solidFill>
              </a:ln>
              <a:effectLst/>
            </c:spPr>
            <c:extLst>
              <c:ext xmlns:c16="http://schemas.microsoft.com/office/drawing/2014/chart" uri="{C3380CC4-5D6E-409C-BE32-E72D297353CC}">
                <c16:uniqueId val="{00000001-E672-7E47-8166-178A126CB76E}"/>
              </c:ext>
            </c:extLst>
          </c:dPt>
          <c:dPt>
            <c:idx val="1"/>
            <c:bubble3D val="0"/>
            <c:spPr>
              <a:solidFill>
                <a:srgbClr val="FFC000">
                  <a:alpha val="52000"/>
                </a:srgbClr>
              </a:solidFill>
              <a:ln w="19050">
                <a:solidFill>
                  <a:schemeClr val="lt1"/>
                </a:solidFill>
              </a:ln>
              <a:effectLst/>
            </c:spPr>
            <c:extLst>
              <c:ext xmlns:c16="http://schemas.microsoft.com/office/drawing/2014/chart" uri="{C3380CC4-5D6E-409C-BE32-E72D297353CC}">
                <c16:uniqueId val="{00000003-E672-7E47-8166-178A126CB76E}"/>
              </c:ext>
            </c:extLst>
          </c:dPt>
          <c:dPt>
            <c:idx val="2"/>
            <c:bubble3D val="0"/>
            <c:spPr>
              <a:solidFill>
                <a:srgbClr val="C00000">
                  <a:alpha val="40684"/>
                </a:srgbClr>
              </a:solidFill>
              <a:ln w="19050">
                <a:solidFill>
                  <a:schemeClr val="lt1"/>
                </a:solidFill>
              </a:ln>
              <a:effectLst/>
            </c:spPr>
            <c:extLst>
              <c:ext xmlns:c16="http://schemas.microsoft.com/office/drawing/2014/chart" uri="{C3380CC4-5D6E-409C-BE32-E72D297353CC}">
                <c16:uniqueId val="{00000005-E672-7E47-8166-178A126CB7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DE"/>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Dashboard!$B$32:$B$34</c:f>
              <c:strCache>
                <c:ptCount val="3"/>
                <c:pt idx="0">
                  <c:v>Abgeschlossen</c:v>
                </c:pt>
                <c:pt idx="1">
                  <c:v>in Bearbeitung</c:v>
                </c:pt>
                <c:pt idx="2">
                  <c:v>Offen</c:v>
                </c:pt>
              </c:strCache>
            </c:strRef>
          </c:cat>
          <c:val>
            <c:numRef>
              <c:f>Dashboard!$D$32:$D$34</c:f>
              <c:numCache>
                <c:formatCode>0%</c:formatCode>
                <c:ptCount val="3"/>
                <c:pt idx="0">
                  <c:v>0</c:v>
                </c:pt>
                <c:pt idx="1">
                  <c:v>0</c:v>
                </c:pt>
                <c:pt idx="2">
                  <c:v>0</c:v>
                </c:pt>
              </c:numCache>
            </c:numRef>
          </c:val>
          <c:extLst>
            <c:ext xmlns:c16="http://schemas.microsoft.com/office/drawing/2014/chart" uri="{C3380CC4-5D6E-409C-BE32-E72D297353CC}">
              <c16:uniqueId val="{00000006-E672-7E47-8166-178A126CB76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17298271035034571"/>
          <c:y val="0.89755981533737683"/>
          <c:w val="0.64628864685160792"/>
          <c:h val="0.102407749775658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D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GB" sz="1000" b="0" i="0" baseline="0">
                <a:solidFill>
                  <a:schemeClr val="tx1"/>
                </a:solidFill>
                <a:effectLst/>
              </a:rPr>
              <a:t>LDD | Prio nach Status</a:t>
            </a:r>
            <a:endParaRPr lang="en-DE" sz="1000">
              <a:solidFill>
                <a:schemeClr val="tx1"/>
              </a:solidFill>
              <a:effectLst/>
            </a:endParaRPr>
          </a:p>
        </c:rich>
      </c:tx>
      <c:layout>
        <c:manualLayout>
          <c:xMode val="edge"/>
          <c:yMode val="edge"/>
          <c:x val="3.6073776160662312E-2"/>
          <c:y val="3.236862924207453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en-DE"/>
        </a:p>
      </c:txPr>
    </c:title>
    <c:autoTitleDeleted val="0"/>
    <c:plotArea>
      <c:layout/>
      <c:barChart>
        <c:barDir val="col"/>
        <c:grouping val="stacked"/>
        <c:varyColors val="0"/>
        <c:ser>
          <c:idx val="0"/>
          <c:order val="0"/>
          <c:tx>
            <c:strRef>
              <c:f>Dashboard!$B$32</c:f>
              <c:strCache>
                <c:ptCount val="1"/>
                <c:pt idx="0">
                  <c:v>Abgeschlossen</c:v>
                </c:pt>
              </c:strCache>
            </c:strRef>
          </c:tx>
          <c:spPr>
            <a:solidFill>
              <a:srgbClr val="00B050">
                <a:alpha val="36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(Dashboard!$E$18,Dashboard!$G$18,Dashboard!$I$18)</c:f>
              <c:strCache>
                <c:ptCount val="3"/>
                <c:pt idx="0">
                  <c:v>Prio A</c:v>
                </c:pt>
                <c:pt idx="1">
                  <c:v>Prio B</c:v>
                </c:pt>
                <c:pt idx="2">
                  <c:v>Prio C</c:v>
                </c:pt>
              </c:strCache>
            </c:strRef>
          </c:cat>
          <c:val>
            <c:numRef>
              <c:f>(Dashboard!$E$32,Dashboard!$G$32,Dashboard!$I$32)</c:f>
              <c:numCache>
                <c:formatCode>General</c:formatCode>
                <c:ptCount val="3"/>
                <c:pt idx="0">
                  <c:v>0</c:v>
                </c:pt>
                <c:pt idx="1">
                  <c:v>0</c:v>
                </c:pt>
                <c:pt idx="2">
                  <c:v>0</c:v>
                </c:pt>
              </c:numCache>
            </c:numRef>
          </c:val>
          <c:extLst>
            <c:ext xmlns:c16="http://schemas.microsoft.com/office/drawing/2014/chart" uri="{C3380CC4-5D6E-409C-BE32-E72D297353CC}">
              <c16:uniqueId val="{00000000-7D26-4749-9AEF-23E8D7473CDA}"/>
            </c:ext>
          </c:extLst>
        </c:ser>
        <c:ser>
          <c:idx val="1"/>
          <c:order val="1"/>
          <c:tx>
            <c:strRef>
              <c:f>Dashboard!$B$33</c:f>
              <c:strCache>
                <c:ptCount val="1"/>
                <c:pt idx="0">
                  <c:v>in Bearbeitung</c:v>
                </c:pt>
              </c:strCache>
            </c:strRef>
          </c:tx>
          <c:spPr>
            <a:solidFill>
              <a:srgbClr val="FFC000">
                <a:alpha val="5183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(Dashboard!$E$18,Dashboard!$G$18,Dashboard!$I$18)</c:f>
              <c:strCache>
                <c:ptCount val="3"/>
                <c:pt idx="0">
                  <c:v>Prio A</c:v>
                </c:pt>
                <c:pt idx="1">
                  <c:v>Prio B</c:v>
                </c:pt>
                <c:pt idx="2">
                  <c:v>Prio C</c:v>
                </c:pt>
              </c:strCache>
            </c:strRef>
          </c:cat>
          <c:val>
            <c:numRef>
              <c:f>(Dashboard!$E$33,Dashboard!$G$33,Dashboard!$I$33)</c:f>
              <c:numCache>
                <c:formatCode>General</c:formatCode>
                <c:ptCount val="3"/>
                <c:pt idx="0">
                  <c:v>0</c:v>
                </c:pt>
                <c:pt idx="1">
                  <c:v>0</c:v>
                </c:pt>
                <c:pt idx="2">
                  <c:v>0</c:v>
                </c:pt>
              </c:numCache>
            </c:numRef>
          </c:val>
          <c:extLst>
            <c:ext xmlns:c16="http://schemas.microsoft.com/office/drawing/2014/chart" uri="{C3380CC4-5D6E-409C-BE32-E72D297353CC}">
              <c16:uniqueId val="{00000001-7D26-4749-9AEF-23E8D7473CDA}"/>
            </c:ext>
          </c:extLst>
        </c:ser>
        <c:ser>
          <c:idx val="2"/>
          <c:order val="2"/>
          <c:tx>
            <c:strRef>
              <c:f>Dashboard!$B$34</c:f>
              <c:strCache>
                <c:ptCount val="1"/>
                <c:pt idx="0">
                  <c:v>Offen</c:v>
                </c:pt>
              </c:strCache>
            </c:strRef>
          </c:tx>
          <c:spPr>
            <a:solidFill>
              <a:srgbClr val="C00000">
                <a:alpha val="36889"/>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(Dashboard!$E$18,Dashboard!$G$18,Dashboard!$I$18)</c:f>
              <c:strCache>
                <c:ptCount val="3"/>
                <c:pt idx="0">
                  <c:v>Prio A</c:v>
                </c:pt>
                <c:pt idx="1">
                  <c:v>Prio B</c:v>
                </c:pt>
                <c:pt idx="2">
                  <c:v>Prio C</c:v>
                </c:pt>
              </c:strCache>
            </c:strRef>
          </c:cat>
          <c:val>
            <c:numRef>
              <c:f>(Dashboard!$E$34,Dashboard!$G$34,Dashboard!$I$34)</c:f>
              <c:numCache>
                <c:formatCode>General</c:formatCode>
                <c:ptCount val="3"/>
                <c:pt idx="0">
                  <c:v>0</c:v>
                </c:pt>
                <c:pt idx="1">
                  <c:v>0</c:v>
                </c:pt>
                <c:pt idx="2">
                  <c:v>0</c:v>
                </c:pt>
              </c:numCache>
            </c:numRef>
          </c:val>
          <c:extLst>
            <c:ext xmlns:c16="http://schemas.microsoft.com/office/drawing/2014/chart" uri="{C3380CC4-5D6E-409C-BE32-E72D297353CC}">
              <c16:uniqueId val="{00000002-7D26-4749-9AEF-23E8D7473CDA}"/>
            </c:ext>
          </c:extLst>
        </c:ser>
        <c:ser>
          <c:idx val="3"/>
          <c:order val="3"/>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(Dashboard!$E$31,Dashboard!$G$31,Dashboard!$I$31)</c:f>
              <c:numCache>
                <c:formatCode>General</c:formatCode>
                <c:ptCount val="3"/>
                <c:pt idx="0">
                  <c:v>0</c:v>
                </c:pt>
                <c:pt idx="1">
                  <c:v>0</c:v>
                </c:pt>
                <c:pt idx="2">
                  <c:v>0</c:v>
                </c:pt>
              </c:numCache>
            </c:numRef>
          </c:val>
          <c:extLst>
            <c:ext xmlns:c16="http://schemas.microsoft.com/office/drawing/2014/chart" uri="{C3380CC4-5D6E-409C-BE32-E72D297353CC}">
              <c16:uniqueId val="{00000003-7D26-4749-9AEF-23E8D7473CDA}"/>
            </c:ext>
          </c:extLst>
        </c:ser>
        <c:dLbls>
          <c:dLblPos val="ctr"/>
          <c:showLegendKey val="0"/>
          <c:showVal val="1"/>
          <c:showCatName val="0"/>
          <c:showSerName val="0"/>
          <c:showPercent val="0"/>
          <c:showBubbleSize val="0"/>
        </c:dLbls>
        <c:gapWidth val="150"/>
        <c:overlap val="100"/>
        <c:axId val="1658195615"/>
        <c:axId val="1658364719"/>
      </c:barChart>
      <c:catAx>
        <c:axId val="1658195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E"/>
          </a:p>
        </c:txPr>
        <c:crossAx val="1658364719"/>
        <c:crosses val="autoZero"/>
        <c:auto val="1"/>
        <c:lblAlgn val="ctr"/>
        <c:lblOffset val="100"/>
        <c:noMultiLvlLbl val="0"/>
      </c:catAx>
      <c:valAx>
        <c:axId val="1658364719"/>
        <c:scaling>
          <c:orientation val="minMax"/>
        </c:scaling>
        <c:delete val="1"/>
        <c:axPos val="l"/>
        <c:numFmt formatCode="General" sourceLinked="1"/>
        <c:majorTickMark val="none"/>
        <c:minorTickMark val="none"/>
        <c:tickLblPos val="nextTo"/>
        <c:crossAx val="1658195615"/>
        <c:crosses val="autoZero"/>
        <c:crossBetween val="between"/>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D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GB" sz="1000" b="0" i="0" baseline="0">
                <a:solidFill>
                  <a:schemeClr val="tx1"/>
                </a:solidFill>
                <a:effectLst/>
              </a:rPr>
              <a:t>CDD | Prio nach Status</a:t>
            </a:r>
            <a:endParaRPr lang="en-DE" sz="1000">
              <a:solidFill>
                <a:schemeClr val="tx1"/>
              </a:solidFill>
              <a:effectLst/>
            </a:endParaRPr>
          </a:p>
        </c:rich>
      </c:tx>
      <c:layout>
        <c:manualLayout>
          <c:xMode val="edge"/>
          <c:yMode val="edge"/>
          <c:x val="3.6073776160662312E-2"/>
          <c:y val="3.236862924207453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en-DE"/>
        </a:p>
      </c:txPr>
    </c:title>
    <c:autoTitleDeleted val="0"/>
    <c:plotArea>
      <c:layout/>
      <c:barChart>
        <c:barDir val="col"/>
        <c:grouping val="stacked"/>
        <c:varyColors val="0"/>
        <c:ser>
          <c:idx val="0"/>
          <c:order val="0"/>
          <c:tx>
            <c:strRef>
              <c:f>Dashboard!$B$38</c:f>
              <c:strCache>
                <c:ptCount val="1"/>
                <c:pt idx="0">
                  <c:v>Abgeschlossen</c:v>
                </c:pt>
              </c:strCache>
            </c:strRef>
          </c:tx>
          <c:spPr>
            <a:solidFill>
              <a:srgbClr val="00B050">
                <a:alpha val="36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(Dashboard!$E$36,Dashboard!$G$36,Dashboard!$I$36)</c:f>
              <c:strCache>
                <c:ptCount val="3"/>
                <c:pt idx="0">
                  <c:v>Prio A</c:v>
                </c:pt>
                <c:pt idx="1">
                  <c:v>Prio B</c:v>
                </c:pt>
                <c:pt idx="2">
                  <c:v>Prio C</c:v>
                </c:pt>
              </c:strCache>
            </c:strRef>
          </c:cat>
          <c:val>
            <c:numRef>
              <c:f>(Dashboard!$E$38,Dashboard!$G$38,Dashboard!$I$38)</c:f>
              <c:numCache>
                <c:formatCode>General</c:formatCode>
                <c:ptCount val="3"/>
                <c:pt idx="0">
                  <c:v>0</c:v>
                </c:pt>
                <c:pt idx="1">
                  <c:v>0</c:v>
                </c:pt>
                <c:pt idx="2">
                  <c:v>0</c:v>
                </c:pt>
              </c:numCache>
            </c:numRef>
          </c:val>
          <c:extLst>
            <c:ext xmlns:c16="http://schemas.microsoft.com/office/drawing/2014/chart" uri="{C3380CC4-5D6E-409C-BE32-E72D297353CC}">
              <c16:uniqueId val="{00000000-4F17-8640-9496-652896431564}"/>
            </c:ext>
          </c:extLst>
        </c:ser>
        <c:ser>
          <c:idx val="1"/>
          <c:order val="1"/>
          <c:tx>
            <c:strRef>
              <c:f>Dashboard!$B$39</c:f>
              <c:strCache>
                <c:ptCount val="1"/>
                <c:pt idx="0">
                  <c:v>in Bearbeitung</c:v>
                </c:pt>
              </c:strCache>
            </c:strRef>
          </c:tx>
          <c:spPr>
            <a:solidFill>
              <a:srgbClr val="FFC000">
                <a:alpha val="5183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(Dashboard!$E$36,Dashboard!$G$36,Dashboard!$I$36)</c:f>
              <c:strCache>
                <c:ptCount val="3"/>
                <c:pt idx="0">
                  <c:v>Prio A</c:v>
                </c:pt>
                <c:pt idx="1">
                  <c:v>Prio B</c:v>
                </c:pt>
                <c:pt idx="2">
                  <c:v>Prio C</c:v>
                </c:pt>
              </c:strCache>
            </c:strRef>
          </c:cat>
          <c:val>
            <c:numRef>
              <c:f>(Dashboard!$E$39,Dashboard!$G$39,Dashboard!$I$39)</c:f>
              <c:numCache>
                <c:formatCode>General</c:formatCode>
                <c:ptCount val="3"/>
                <c:pt idx="0">
                  <c:v>0</c:v>
                </c:pt>
                <c:pt idx="1">
                  <c:v>0</c:v>
                </c:pt>
                <c:pt idx="2">
                  <c:v>0</c:v>
                </c:pt>
              </c:numCache>
            </c:numRef>
          </c:val>
          <c:extLst>
            <c:ext xmlns:c16="http://schemas.microsoft.com/office/drawing/2014/chart" uri="{C3380CC4-5D6E-409C-BE32-E72D297353CC}">
              <c16:uniqueId val="{00000001-4F17-8640-9496-652896431564}"/>
            </c:ext>
          </c:extLst>
        </c:ser>
        <c:ser>
          <c:idx val="2"/>
          <c:order val="2"/>
          <c:tx>
            <c:strRef>
              <c:f>Dashboard!$B$40</c:f>
              <c:strCache>
                <c:ptCount val="1"/>
                <c:pt idx="0">
                  <c:v>Offen</c:v>
                </c:pt>
              </c:strCache>
            </c:strRef>
          </c:tx>
          <c:spPr>
            <a:solidFill>
              <a:srgbClr val="C00000">
                <a:alpha val="36889"/>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(Dashboard!$E$36,Dashboard!$G$36,Dashboard!$I$36)</c:f>
              <c:strCache>
                <c:ptCount val="3"/>
                <c:pt idx="0">
                  <c:v>Prio A</c:v>
                </c:pt>
                <c:pt idx="1">
                  <c:v>Prio B</c:v>
                </c:pt>
                <c:pt idx="2">
                  <c:v>Prio C</c:v>
                </c:pt>
              </c:strCache>
            </c:strRef>
          </c:cat>
          <c:val>
            <c:numRef>
              <c:f>(Dashboard!$E$40,Dashboard!$G$40,Dashboard!$I$40)</c:f>
              <c:numCache>
                <c:formatCode>General</c:formatCode>
                <c:ptCount val="3"/>
                <c:pt idx="0">
                  <c:v>0</c:v>
                </c:pt>
                <c:pt idx="1">
                  <c:v>0</c:v>
                </c:pt>
                <c:pt idx="2">
                  <c:v>0</c:v>
                </c:pt>
              </c:numCache>
            </c:numRef>
          </c:val>
          <c:extLst>
            <c:ext xmlns:c16="http://schemas.microsoft.com/office/drawing/2014/chart" uri="{C3380CC4-5D6E-409C-BE32-E72D297353CC}">
              <c16:uniqueId val="{00000002-4F17-8640-9496-652896431564}"/>
            </c:ext>
          </c:extLst>
        </c:ser>
        <c:ser>
          <c:idx val="3"/>
          <c:order val="3"/>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(Dashboard!$E$36,Dashboard!$G$36,Dashboard!$I$36)</c:f>
              <c:strCache>
                <c:ptCount val="3"/>
                <c:pt idx="0">
                  <c:v>Prio A</c:v>
                </c:pt>
                <c:pt idx="1">
                  <c:v>Prio B</c:v>
                </c:pt>
                <c:pt idx="2">
                  <c:v>Prio C</c:v>
                </c:pt>
              </c:strCache>
            </c:strRef>
          </c:cat>
          <c:val>
            <c:numRef>
              <c:f>(Dashboard!$E$37,Dashboard!$G$37,Dashboard!$I$37)</c:f>
              <c:numCache>
                <c:formatCode>General</c:formatCode>
                <c:ptCount val="3"/>
                <c:pt idx="0">
                  <c:v>0</c:v>
                </c:pt>
                <c:pt idx="1">
                  <c:v>0</c:v>
                </c:pt>
                <c:pt idx="2">
                  <c:v>0</c:v>
                </c:pt>
              </c:numCache>
            </c:numRef>
          </c:val>
          <c:extLst>
            <c:ext xmlns:c16="http://schemas.microsoft.com/office/drawing/2014/chart" uri="{C3380CC4-5D6E-409C-BE32-E72D297353CC}">
              <c16:uniqueId val="{00000003-4F17-8640-9496-652896431564}"/>
            </c:ext>
          </c:extLst>
        </c:ser>
        <c:dLbls>
          <c:dLblPos val="ctr"/>
          <c:showLegendKey val="0"/>
          <c:showVal val="1"/>
          <c:showCatName val="0"/>
          <c:showSerName val="0"/>
          <c:showPercent val="0"/>
          <c:showBubbleSize val="0"/>
        </c:dLbls>
        <c:gapWidth val="150"/>
        <c:overlap val="100"/>
        <c:axId val="1658195615"/>
        <c:axId val="1658364719"/>
      </c:barChart>
      <c:catAx>
        <c:axId val="1658195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E"/>
          </a:p>
        </c:txPr>
        <c:crossAx val="1658364719"/>
        <c:crosses val="autoZero"/>
        <c:auto val="1"/>
        <c:lblAlgn val="ctr"/>
        <c:lblOffset val="100"/>
        <c:noMultiLvlLbl val="0"/>
      </c:catAx>
      <c:valAx>
        <c:axId val="1658364719"/>
        <c:scaling>
          <c:orientation val="minMax"/>
        </c:scaling>
        <c:delete val="1"/>
        <c:axPos val="l"/>
        <c:numFmt formatCode="General" sourceLinked="1"/>
        <c:majorTickMark val="none"/>
        <c:minorTickMark val="none"/>
        <c:tickLblPos val="nextTo"/>
        <c:crossAx val="1658195615"/>
        <c:crosses val="autoZero"/>
        <c:crossBetween val="between"/>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D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GB" sz="1000">
                <a:solidFill>
                  <a:schemeClr val="tx1"/>
                </a:solidFill>
              </a:rPr>
              <a:t>CDD | Status</a:t>
            </a:r>
          </a:p>
        </c:rich>
      </c:tx>
      <c:layout>
        <c:manualLayout>
          <c:xMode val="edge"/>
          <c:yMode val="edge"/>
          <c:x val="3.6543461590236366E-2"/>
          <c:y val="3.2692306702231777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en-DE"/>
        </a:p>
      </c:txPr>
    </c:title>
    <c:autoTitleDeleted val="0"/>
    <c:plotArea>
      <c:layout>
        <c:manualLayout>
          <c:layoutTarget val="inner"/>
          <c:xMode val="edge"/>
          <c:yMode val="edge"/>
          <c:x val="0.30347169388955858"/>
          <c:y val="8.4999997425802623E-2"/>
          <c:w val="0.42379077572763696"/>
          <c:h val="0.72125921498306433"/>
        </c:manualLayout>
      </c:layout>
      <c:pieChart>
        <c:varyColors val="1"/>
        <c:ser>
          <c:idx val="0"/>
          <c:order val="0"/>
          <c:dPt>
            <c:idx val="0"/>
            <c:bubble3D val="0"/>
            <c:spPr>
              <a:solidFill>
                <a:srgbClr val="00B050">
                  <a:alpha val="43000"/>
                </a:srgbClr>
              </a:solidFill>
              <a:ln w="19050">
                <a:solidFill>
                  <a:schemeClr val="lt1"/>
                </a:solidFill>
              </a:ln>
              <a:effectLst/>
            </c:spPr>
            <c:extLst>
              <c:ext xmlns:c16="http://schemas.microsoft.com/office/drawing/2014/chart" uri="{C3380CC4-5D6E-409C-BE32-E72D297353CC}">
                <c16:uniqueId val="{00000001-FB46-0F4A-87D4-EDBCB2E69DA2}"/>
              </c:ext>
            </c:extLst>
          </c:dPt>
          <c:dPt>
            <c:idx val="1"/>
            <c:bubble3D val="0"/>
            <c:spPr>
              <a:solidFill>
                <a:srgbClr val="FFC000">
                  <a:alpha val="52000"/>
                </a:srgbClr>
              </a:solidFill>
              <a:ln w="19050">
                <a:solidFill>
                  <a:schemeClr val="lt1"/>
                </a:solidFill>
              </a:ln>
              <a:effectLst/>
            </c:spPr>
            <c:extLst>
              <c:ext xmlns:c16="http://schemas.microsoft.com/office/drawing/2014/chart" uri="{C3380CC4-5D6E-409C-BE32-E72D297353CC}">
                <c16:uniqueId val="{00000003-FB46-0F4A-87D4-EDBCB2E69DA2}"/>
              </c:ext>
            </c:extLst>
          </c:dPt>
          <c:dPt>
            <c:idx val="2"/>
            <c:bubble3D val="0"/>
            <c:spPr>
              <a:solidFill>
                <a:srgbClr val="C00000">
                  <a:alpha val="40684"/>
                </a:srgbClr>
              </a:solidFill>
              <a:ln w="19050">
                <a:solidFill>
                  <a:schemeClr val="lt1"/>
                </a:solidFill>
              </a:ln>
              <a:effectLst/>
            </c:spPr>
            <c:extLst>
              <c:ext xmlns:c16="http://schemas.microsoft.com/office/drawing/2014/chart" uri="{C3380CC4-5D6E-409C-BE32-E72D297353CC}">
                <c16:uniqueId val="{00000005-FB46-0F4A-87D4-EDBCB2E69DA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DE"/>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Dashboard!$B$38:$B$40</c:f>
              <c:strCache>
                <c:ptCount val="3"/>
                <c:pt idx="0">
                  <c:v>Abgeschlossen</c:v>
                </c:pt>
                <c:pt idx="1">
                  <c:v>in Bearbeitung</c:v>
                </c:pt>
                <c:pt idx="2">
                  <c:v>Offen</c:v>
                </c:pt>
              </c:strCache>
            </c:strRef>
          </c:cat>
          <c:val>
            <c:numRef>
              <c:f>Dashboard!$D$38:$D$40</c:f>
              <c:numCache>
                <c:formatCode>0%</c:formatCode>
                <c:ptCount val="3"/>
                <c:pt idx="0">
                  <c:v>0</c:v>
                </c:pt>
                <c:pt idx="1">
                  <c:v>0</c:v>
                </c:pt>
                <c:pt idx="2">
                  <c:v>0</c:v>
                </c:pt>
              </c:numCache>
            </c:numRef>
          </c:val>
          <c:extLst>
            <c:ext xmlns:c16="http://schemas.microsoft.com/office/drawing/2014/chart" uri="{C3380CC4-5D6E-409C-BE32-E72D297353CC}">
              <c16:uniqueId val="{00000006-FB46-0F4A-87D4-EDBCB2E69DA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17298271035034571"/>
          <c:y val="0.89755981533737683"/>
          <c:w val="0.64628864685160792"/>
          <c:h val="0.102407749775658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hyperlink" Target="https://exit-coach.de/" TargetMode="Externa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hyperlink" Target="https://buysellgrow.de/" TargetMode="Externa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s://dragonflip.com/" TargetMode="External"/><Relationship Id="rId1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10</xdr:col>
      <xdr:colOff>747058</xdr:colOff>
      <xdr:row>22</xdr:row>
      <xdr:rowOff>343648</xdr:rowOff>
    </xdr:from>
    <xdr:to>
      <xdr:col>14</xdr:col>
      <xdr:colOff>735851</xdr:colOff>
      <xdr:row>27</xdr:row>
      <xdr:rowOff>328706</xdr:rowOff>
    </xdr:to>
    <xdr:graphicFrame macro="">
      <xdr:nvGraphicFramePr>
        <xdr:cNvPr id="6" name="Chart 5">
          <a:extLst>
            <a:ext uri="{FF2B5EF4-FFF2-40B4-BE49-F238E27FC236}">
              <a16:creationId xmlns:a16="http://schemas.microsoft.com/office/drawing/2014/main" id="{BDDD2CA1-4809-5D42-AEDE-E12279F1FA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705971</xdr:colOff>
      <xdr:row>17</xdr:row>
      <xdr:rowOff>29882</xdr:rowOff>
    </xdr:from>
    <xdr:to>
      <xdr:col>14</xdr:col>
      <xdr:colOff>694764</xdr:colOff>
      <xdr:row>21</xdr:row>
      <xdr:rowOff>373530</xdr:rowOff>
    </xdr:to>
    <xdr:graphicFrame macro="">
      <xdr:nvGraphicFramePr>
        <xdr:cNvPr id="2" name="Chart 1">
          <a:extLst>
            <a:ext uri="{FF2B5EF4-FFF2-40B4-BE49-F238E27FC236}">
              <a16:creationId xmlns:a16="http://schemas.microsoft.com/office/drawing/2014/main" id="{626CAC93-F7AF-BA46-A0E9-A7A279327E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336177</xdr:colOff>
      <xdr:row>16</xdr:row>
      <xdr:rowOff>395940</xdr:rowOff>
    </xdr:from>
    <xdr:to>
      <xdr:col>18</xdr:col>
      <xdr:colOff>806825</xdr:colOff>
      <xdr:row>21</xdr:row>
      <xdr:rowOff>340658</xdr:rowOff>
    </xdr:to>
    <xdr:graphicFrame macro="">
      <xdr:nvGraphicFramePr>
        <xdr:cNvPr id="3" name="Chart 2">
          <a:extLst>
            <a:ext uri="{FF2B5EF4-FFF2-40B4-BE49-F238E27FC236}">
              <a16:creationId xmlns:a16="http://schemas.microsoft.com/office/drawing/2014/main" id="{B0D9822E-1B82-664F-9724-62E69AB5DC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777538</xdr:colOff>
      <xdr:row>17</xdr:row>
      <xdr:rowOff>24264</xdr:rowOff>
    </xdr:from>
    <xdr:to>
      <xdr:col>19</xdr:col>
      <xdr:colOff>179891</xdr:colOff>
      <xdr:row>22</xdr:row>
      <xdr:rowOff>29018</xdr:rowOff>
    </xdr:to>
    <xdr:sp macro="" textlink="">
      <xdr:nvSpPr>
        <xdr:cNvPr id="5" name="Rectangle 4">
          <a:extLst>
            <a:ext uri="{FF2B5EF4-FFF2-40B4-BE49-F238E27FC236}">
              <a16:creationId xmlns:a16="http://schemas.microsoft.com/office/drawing/2014/main" id="{4914FF01-6CDD-454D-8146-C634B0F448CF}"/>
            </a:ext>
          </a:extLst>
        </xdr:cNvPr>
        <xdr:cNvSpPr/>
      </xdr:nvSpPr>
      <xdr:spPr>
        <a:xfrm>
          <a:off x="8114230" y="2310264"/>
          <a:ext cx="6875815" cy="1987908"/>
        </a:xfrm>
        <a:prstGeom prst="rect">
          <a:avLst/>
        </a:prstGeom>
        <a:solidFill>
          <a:schemeClr val="accent3">
            <a:lumMod val="75000"/>
            <a:alpha val="13556"/>
          </a:schemeClr>
        </a:solidFill>
        <a:ln w="127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528917</xdr:colOff>
      <xdr:row>22</xdr:row>
      <xdr:rowOff>334683</xdr:rowOff>
    </xdr:from>
    <xdr:to>
      <xdr:col>19</xdr:col>
      <xdr:colOff>170330</xdr:colOff>
      <xdr:row>27</xdr:row>
      <xdr:rowOff>339164</xdr:rowOff>
    </xdr:to>
    <xdr:graphicFrame macro="">
      <xdr:nvGraphicFramePr>
        <xdr:cNvPr id="8" name="Chart 7">
          <a:extLst>
            <a:ext uri="{FF2B5EF4-FFF2-40B4-BE49-F238E27FC236}">
              <a16:creationId xmlns:a16="http://schemas.microsoft.com/office/drawing/2014/main" id="{237273CE-FD47-C046-BB07-A5C44E292A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798851</xdr:colOff>
      <xdr:row>22</xdr:row>
      <xdr:rowOff>315667</xdr:rowOff>
    </xdr:from>
    <xdr:to>
      <xdr:col>19</xdr:col>
      <xdr:colOff>201204</xdr:colOff>
      <xdr:row>27</xdr:row>
      <xdr:rowOff>338078</xdr:rowOff>
    </xdr:to>
    <xdr:sp macro="" textlink="">
      <xdr:nvSpPr>
        <xdr:cNvPr id="7" name="Rectangle 6">
          <a:extLst>
            <a:ext uri="{FF2B5EF4-FFF2-40B4-BE49-F238E27FC236}">
              <a16:creationId xmlns:a16="http://schemas.microsoft.com/office/drawing/2014/main" id="{C2FAE5BC-ED11-2E4C-866D-93118F3C4FB4}"/>
            </a:ext>
          </a:extLst>
        </xdr:cNvPr>
        <xdr:cNvSpPr/>
      </xdr:nvSpPr>
      <xdr:spPr>
        <a:xfrm>
          <a:off x="8130215" y="4956940"/>
          <a:ext cx="6883807" cy="1973593"/>
        </a:xfrm>
        <a:prstGeom prst="rect">
          <a:avLst/>
        </a:prstGeom>
        <a:solidFill>
          <a:schemeClr val="tx2">
            <a:lumMod val="40000"/>
            <a:lumOff val="60000"/>
            <a:alpha val="13556"/>
          </a:schemeClr>
        </a:solidFill>
        <a:ln w="12700">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xdr:col>
      <xdr:colOff>807848</xdr:colOff>
      <xdr:row>28</xdr:row>
      <xdr:rowOff>324611</xdr:rowOff>
    </xdr:from>
    <xdr:to>
      <xdr:col>14</xdr:col>
      <xdr:colOff>796641</xdr:colOff>
      <xdr:row>33</xdr:row>
      <xdr:rowOff>323545</xdr:rowOff>
    </xdr:to>
    <xdr:graphicFrame macro="">
      <xdr:nvGraphicFramePr>
        <xdr:cNvPr id="9" name="Chart 8">
          <a:extLst>
            <a:ext uri="{FF2B5EF4-FFF2-40B4-BE49-F238E27FC236}">
              <a16:creationId xmlns:a16="http://schemas.microsoft.com/office/drawing/2014/main" id="{34EFD578-9CEC-1843-A965-5CE58AE2E5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569783</xdr:colOff>
      <xdr:row>29</xdr:row>
      <xdr:rowOff>48054</xdr:rowOff>
    </xdr:from>
    <xdr:to>
      <xdr:col>19</xdr:col>
      <xdr:colOff>216647</xdr:colOff>
      <xdr:row>34</xdr:row>
      <xdr:rowOff>27096</xdr:rowOff>
    </xdr:to>
    <xdr:graphicFrame macro="">
      <xdr:nvGraphicFramePr>
        <xdr:cNvPr id="10" name="Chart 9">
          <a:extLst>
            <a:ext uri="{FF2B5EF4-FFF2-40B4-BE49-F238E27FC236}">
              <a16:creationId xmlns:a16="http://schemas.microsoft.com/office/drawing/2014/main" id="{1966CD19-82F8-0E42-A7AA-77D02795E3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791420</xdr:colOff>
      <xdr:row>28</xdr:row>
      <xdr:rowOff>175843</xdr:rowOff>
    </xdr:from>
    <xdr:to>
      <xdr:col>19</xdr:col>
      <xdr:colOff>193773</xdr:colOff>
      <xdr:row>33</xdr:row>
      <xdr:rowOff>359578</xdr:rowOff>
    </xdr:to>
    <xdr:sp macro="" textlink="">
      <xdr:nvSpPr>
        <xdr:cNvPr id="12" name="Rectangle 11">
          <a:extLst>
            <a:ext uri="{FF2B5EF4-FFF2-40B4-BE49-F238E27FC236}">
              <a16:creationId xmlns:a16="http://schemas.microsoft.com/office/drawing/2014/main" id="{55FEFE8E-4FE2-B048-A430-CE0CE1282077}"/>
            </a:ext>
          </a:extLst>
        </xdr:cNvPr>
        <xdr:cNvSpPr/>
      </xdr:nvSpPr>
      <xdr:spPr>
        <a:xfrm>
          <a:off x="8122784" y="7149298"/>
          <a:ext cx="6883807" cy="2123371"/>
        </a:xfrm>
        <a:prstGeom prst="rect">
          <a:avLst/>
        </a:prstGeom>
        <a:solidFill>
          <a:srgbClr val="AC9322">
            <a:alpha val="13556"/>
          </a:srgbClr>
        </a:solidFill>
        <a:ln w="12700">
          <a:solidFill>
            <a:srgbClr val="AC932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553357</xdr:colOff>
      <xdr:row>35</xdr:row>
      <xdr:rowOff>81643</xdr:rowOff>
    </xdr:from>
    <xdr:to>
      <xdr:col>19</xdr:col>
      <xdr:colOff>200221</xdr:colOff>
      <xdr:row>40</xdr:row>
      <xdr:rowOff>60684</xdr:rowOff>
    </xdr:to>
    <xdr:graphicFrame macro="">
      <xdr:nvGraphicFramePr>
        <xdr:cNvPr id="13" name="Chart 12">
          <a:extLst>
            <a:ext uri="{FF2B5EF4-FFF2-40B4-BE49-F238E27FC236}">
              <a16:creationId xmlns:a16="http://schemas.microsoft.com/office/drawing/2014/main" id="{72B78862-C543-C243-80AA-9E1092D127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734785</xdr:colOff>
      <xdr:row>35</xdr:row>
      <xdr:rowOff>63500</xdr:rowOff>
    </xdr:from>
    <xdr:to>
      <xdr:col>14</xdr:col>
      <xdr:colOff>723578</xdr:colOff>
      <xdr:row>40</xdr:row>
      <xdr:rowOff>26147</xdr:rowOff>
    </xdr:to>
    <xdr:graphicFrame macro="">
      <xdr:nvGraphicFramePr>
        <xdr:cNvPr id="14" name="Chart 13">
          <a:extLst>
            <a:ext uri="{FF2B5EF4-FFF2-40B4-BE49-F238E27FC236}">
              <a16:creationId xmlns:a16="http://schemas.microsoft.com/office/drawing/2014/main" id="{62C944E1-BB2B-6D44-9A82-3039D0B35C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785587</xdr:colOff>
      <xdr:row>35</xdr:row>
      <xdr:rowOff>12699</xdr:rowOff>
    </xdr:from>
    <xdr:to>
      <xdr:col>19</xdr:col>
      <xdr:colOff>187940</xdr:colOff>
      <xdr:row>40</xdr:row>
      <xdr:rowOff>160147</xdr:rowOff>
    </xdr:to>
    <xdr:sp macro="" textlink="">
      <xdr:nvSpPr>
        <xdr:cNvPr id="11" name="Rectangle 10">
          <a:extLst>
            <a:ext uri="{FF2B5EF4-FFF2-40B4-BE49-F238E27FC236}">
              <a16:creationId xmlns:a16="http://schemas.microsoft.com/office/drawing/2014/main" id="{A62DCE84-3C31-CA47-87E6-0D5572F0A87D}"/>
            </a:ext>
          </a:extLst>
        </xdr:cNvPr>
        <xdr:cNvSpPr/>
      </xdr:nvSpPr>
      <xdr:spPr>
        <a:xfrm>
          <a:off x="8100787" y="9461499"/>
          <a:ext cx="6831853" cy="2128648"/>
        </a:xfrm>
        <a:prstGeom prst="rect">
          <a:avLst/>
        </a:prstGeom>
        <a:solidFill>
          <a:srgbClr val="9E87DF">
            <a:alpha val="13556"/>
          </a:srgbClr>
        </a:solidFill>
        <a:ln w="12700">
          <a:solidFill>
            <a:srgbClr val="9E87D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4</xdr:col>
      <xdr:colOff>392539</xdr:colOff>
      <xdr:row>1</xdr:row>
      <xdr:rowOff>84776</xdr:rowOff>
    </xdr:from>
    <xdr:to>
      <xdr:col>6</xdr:col>
      <xdr:colOff>284012</xdr:colOff>
      <xdr:row>2</xdr:row>
      <xdr:rowOff>181261</xdr:rowOff>
    </xdr:to>
    <xdr:pic>
      <xdr:nvPicPr>
        <xdr:cNvPr id="15" name="Picture 14">
          <a:hlinkClick xmlns:r="http://schemas.openxmlformats.org/officeDocument/2006/relationships" r:id="rId9"/>
          <a:extLst>
            <a:ext uri="{FF2B5EF4-FFF2-40B4-BE49-F238E27FC236}">
              <a16:creationId xmlns:a16="http://schemas.microsoft.com/office/drawing/2014/main" id="{285476FF-E708-014A-B267-7A8A8AD0F10E}"/>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948539" y="281049"/>
          <a:ext cx="1196109" cy="292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59691</xdr:colOff>
      <xdr:row>0</xdr:row>
      <xdr:rowOff>46180</xdr:rowOff>
    </xdr:from>
    <xdr:to>
      <xdr:col>4</xdr:col>
      <xdr:colOff>106937</xdr:colOff>
      <xdr:row>2</xdr:row>
      <xdr:rowOff>173182</xdr:rowOff>
    </xdr:to>
    <xdr:pic>
      <xdr:nvPicPr>
        <xdr:cNvPr id="4" name="Picture 3">
          <a:hlinkClick xmlns:r="http://schemas.openxmlformats.org/officeDocument/2006/relationships" r:id="rId11"/>
          <a:extLst>
            <a:ext uri="{FF2B5EF4-FFF2-40B4-BE49-F238E27FC236}">
              <a16:creationId xmlns:a16="http://schemas.microsoft.com/office/drawing/2014/main" id="{77DC8FFD-7817-C942-B12F-F22B6991D266}"/>
            </a:ext>
          </a:extLst>
        </xdr:cNvPr>
        <xdr:cNvPicPr>
          <a:picLocks noChangeAspect="1"/>
        </xdr:cNvPicPr>
      </xdr:nvPicPr>
      <xdr:blipFill>
        <a:blip xmlns:r="http://schemas.openxmlformats.org/officeDocument/2006/relationships" r:embed="rId12"/>
        <a:stretch>
          <a:fillRect/>
        </a:stretch>
      </xdr:blipFill>
      <xdr:spPr>
        <a:xfrm>
          <a:off x="2325096" y="46180"/>
          <a:ext cx="1340129" cy="516011"/>
        </a:xfrm>
        <a:prstGeom prst="rect">
          <a:avLst/>
        </a:prstGeom>
      </xdr:spPr>
    </xdr:pic>
    <xdr:clientData/>
  </xdr:twoCellAnchor>
  <xdr:twoCellAnchor editAs="oneCell">
    <xdr:from>
      <xdr:col>1</xdr:col>
      <xdr:colOff>57731</xdr:colOff>
      <xdr:row>1</xdr:row>
      <xdr:rowOff>57554</xdr:rowOff>
    </xdr:from>
    <xdr:to>
      <xdr:col>1</xdr:col>
      <xdr:colOff>1693721</xdr:colOff>
      <xdr:row>3</xdr:row>
      <xdr:rowOff>1129</xdr:rowOff>
    </xdr:to>
    <xdr:pic>
      <xdr:nvPicPr>
        <xdr:cNvPr id="21" name="Picture 20">
          <a:hlinkClick xmlns:r="http://schemas.openxmlformats.org/officeDocument/2006/relationships" r:id="rId13"/>
          <a:extLst>
            <a:ext uri="{FF2B5EF4-FFF2-40B4-BE49-F238E27FC236}">
              <a16:creationId xmlns:a16="http://schemas.microsoft.com/office/drawing/2014/main" id="{6139C424-F881-DC42-B7EB-A5B4235F1F24}"/>
            </a:ext>
          </a:extLst>
        </xdr:cNvPr>
        <xdr:cNvPicPr>
          <a:picLocks noChangeAspect="1"/>
        </xdr:cNvPicPr>
      </xdr:nvPicPr>
      <xdr:blipFill>
        <a:blip xmlns:r="http://schemas.openxmlformats.org/officeDocument/2006/relationships" r:embed="rId14"/>
        <a:stretch>
          <a:fillRect/>
        </a:stretch>
      </xdr:blipFill>
      <xdr:spPr>
        <a:xfrm>
          <a:off x="492506" y="252059"/>
          <a:ext cx="1635990" cy="3281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FBADA-A58A-9949-86A3-3660ECE20CE2}">
  <sheetPr>
    <tabColor theme="1"/>
  </sheetPr>
  <dimension ref="A1:J40"/>
  <sheetViews>
    <sheetView showGridLines="0" tabSelected="1" topLeftCell="A19" zoomScale="90" zoomScaleNormal="90" workbookViewId="0">
      <selection activeCell="D40" sqref="D40"/>
    </sheetView>
  </sheetViews>
  <sheetFormatPr baseColWidth="10" defaultRowHeight="15" x14ac:dyDescent="0.2"/>
  <cols>
    <col min="1" max="1" width="5.6640625" customWidth="1"/>
    <col min="2" max="2" width="24" customWidth="1"/>
    <col min="4" max="4" width="6.1640625" bestFit="1" customWidth="1"/>
    <col min="6" max="6" width="6.1640625" bestFit="1" customWidth="1"/>
    <col min="8" max="8" width="5.33203125" customWidth="1"/>
    <col min="10" max="10" width="5.33203125" customWidth="1"/>
  </cols>
  <sheetData>
    <row r="1" spans="1:4" x14ac:dyDescent="0.2">
      <c r="B1" s="2" t="s">
        <v>353</v>
      </c>
    </row>
    <row r="2" spans="1:4" x14ac:dyDescent="0.2">
      <c r="A2" s="2"/>
    </row>
    <row r="3" spans="1:4" x14ac:dyDescent="0.2">
      <c r="A3" s="2"/>
    </row>
    <row r="4" spans="1:4" x14ac:dyDescent="0.2">
      <c r="A4" s="2"/>
    </row>
    <row r="5" spans="1:4" x14ac:dyDescent="0.2">
      <c r="B5" s="56" t="s">
        <v>351</v>
      </c>
    </row>
    <row r="6" spans="1:4" ht="5" customHeight="1" x14ac:dyDescent="0.2"/>
    <row r="7" spans="1:4" x14ac:dyDescent="0.2">
      <c r="B7" s="46" t="s">
        <v>283</v>
      </c>
      <c r="C7" s="27"/>
    </row>
    <row r="8" spans="1:4" ht="3" customHeight="1" x14ac:dyDescent="0.2">
      <c r="B8" s="46"/>
    </row>
    <row r="9" spans="1:4" x14ac:dyDescent="0.2">
      <c r="B9" s="46" t="s">
        <v>284</v>
      </c>
      <c r="C9" s="28"/>
    </row>
    <row r="10" spans="1:4" ht="3" customHeight="1" x14ac:dyDescent="0.2">
      <c r="B10" s="46"/>
    </row>
    <row r="11" spans="1:4" x14ac:dyDescent="0.2">
      <c r="B11" s="46" t="s">
        <v>298</v>
      </c>
      <c r="C11" s="28"/>
    </row>
    <row r="12" spans="1:4" ht="3" customHeight="1" x14ac:dyDescent="0.2">
      <c r="B12" s="46"/>
      <c r="C12" s="29"/>
    </row>
    <row r="13" spans="1:4" ht="16" customHeight="1" x14ac:dyDescent="0.2">
      <c r="B13" s="46" t="s">
        <v>285</v>
      </c>
      <c r="C13" s="30"/>
    </row>
    <row r="14" spans="1:4" ht="3" customHeight="1" x14ac:dyDescent="0.2">
      <c r="B14" s="46"/>
      <c r="C14" s="45"/>
    </row>
    <row r="15" spans="1:4" ht="15" customHeight="1" x14ac:dyDescent="0.2">
      <c r="B15" s="46" t="s">
        <v>296</v>
      </c>
      <c r="C15" s="54"/>
    </row>
    <row r="16" spans="1:4" ht="5" customHeight="1" x14ac:dyDescent="0.2">
      <c r="B16" s="46"/>
      <c r="C16" s="46"/>
      <c r="D16" s="46"/>
    </row>
    <row r="17" spans="2:10" ht="33" customHeight="1" x14ac:dyDescent="0.2"/>
    <row r="18" spans="2:10" ht="33" customHeight="1" x14ac:dyDescent="0.2">
      <c r="B18" s="31" t="s">
        <v>286</v>
      </c>
      <c r="C18" s="65" t="s">
        <v>291</v>
      </c>
      <c r="D18" s="65"/>
      <c r="E18" s="66" t="s">
        <v>293</v>
      </c>
      <c r="F18" s="66"/>
      <c r="G18" s="67" t="s">
        <v>352</v>
      </c>
      <c r="H18" s="68"/>
      <c r="I18" s="69" t="s">
        <v>295</v>
      </c>
      <c r="J18" s="70"/>
    </row>
    <row r="19" spans="2:10" ht="33" customHeight="1" x14ac:dyDescent="0.2">
      <c r="B19" s="32" t="s">
        <v>290</v>
      </c>
      <c r="C19" s="39">
        <f>+COUNTIF('Financial Due Diligence'!$A$6:$A$1048576,"&lt;&gt;")</f>
        <v>72</v>
      </c>
      <c r="D19" s="33">
        <f>+C19/$C$19</f>
        <v>1</v>
      </c>
      <c r="E19" s="34">
        <f>+COUNTIF('Financial Due Diligence'!$D$6:$D$1048576,"A")</f>
        <v>0</v>
      </c>
      <c r="F19" s="33">
        <f>+IFERROR(E19/$C19,0)</f>
        <v>0</v>
      </c>
      <c r="G19" s="34">
        <f>+COUNTIF('Financial Due Diligence'!$D$6:$D$1048576,"B")</f>
        <v>0</v>
      </c>
      <c r="H19" s="33">
        <f>+IFERROR(G19/$C19,0)</f>
        <v>0</v>
      </c>
      <c r="I19" s="34">
        <f>+COUNTIF('Financial Due Diligence'!$D$6:$D$1048576,"C")</f>
        <v>0</v>
      </c>
      <c r="J19" s="35">
        <f>+IFERROR(I19/$C19,0)</f>
        <v>0</v>
      </c>
    </row>
    <row r="20" spans="2:10" ht="30" customHeight="1" x14ac:dyDescent="0.2">
      <c r="B20" s="43" t="s">
        <v>287</v>
      </c>
      <c r="C20" s="40">
        <f>+COUNTIF('Financial Due Diligence'!$H$6:$H$1048576,"Abgeschlossen")</f>
        <v>0</v>
      </c>
      <c r="D20" s="33">
        <f>+C20/$C$19</f>
        <v>0</v>
      </c>
      <c r="E20" s="34">
        <f>+COUNTIFS('Financial Due Diligence'!$H$6:$H$1048576,"Abgeschlossen",'Financial Due Diligence'!$D$6:$D$1048576,"A")</f>
        <v>0</v>
      </c>
      <c r="F20" s="33">
        <f t="shared" ref="F20:F22" si="0">+IFERROR(E20/$C20,0)</f>
        <v>0</v>
      </c>
      <c r="G20" s="34">
        <f>+COUNTIFS('Financial Due Diligence'!$H$6:$H$1048576,"Abgeschlossen",'Financial Due Diligence'!$D$6:$D$1048576,"B")</f>
        <v>0</v>
      </c>
      <c r="H20" s="33">
        <f t="shared" ref="H20:J22" si="1">+IFERROR(G20/$C20,0)</f>
        <v>0</v>
      </c>
      <c r="I20" s="34">
        <f>+COUNTIFS('Financial Due Diligence'!$H$6:$H$1048576,"Abgeschlossen",'Financial Due Diligence'!$D$6:$D$1048576,"C")</f>
        <v>0</v>
      </c>
      <c r="J20" s="35">
        <f t="shared" si="1"/>
        <v>0</v>
      </c>
    </row>
    <row r="21" spans="2:10" ht="30" customHeight="1" x14ac:dyDescent="0.2">
      <c r="B21" s="43" t="s">
        <v>288</v>
      </c>
      <c r="C21" s="41">
        <f>+COUNTIF('Financial Due Diligence'!$H$6:$H$1048576,"in Bearbeitung")</f>
        <v>0</v>
      </c>
      <c r="D21" s="33">
        <f t="shared" ref="D21:D22" si="2">+C21/$C$19</f>
        <v>0</v>
      </c>
      <c r="E21" s="34">
        <f>+COUNTIFS('Financial Due Diligence'!$H$6:$H$1048576,"in Bearbeitung",'Financial Due Diligence'!$D$6:$D$1048576,"A")</f>
        <v>0</v>
      </c>
      <c r="F21" s="33">
        <f t="shared" si="0"/>
        <v>0</v>
      </c>
      <c r="G21" s="34">
        <f>+COUNTIFS('Financial Due Diligence'!$H$6:$H$1048576,"in Bearbeitung",'Financial Due Diligence'!$D$6:$D$1048576,"B")</f>
        <v>0</v>
      </c>
      <c r="H21" s="33">
        <f t="shared" si="1"/>
        <v>0</v>
      </c>
      <c r="I21" s="34">
        <f>+COUNTIFS('Financial Due Diligence'!$H$6:$H$1048576,"in Bearbeitung",'Financial Due Diligence'!$D$6:$D$1048576,"C")</f>
        <v>0</v>
      </c>
      <c r="J21" s="35">
        <f t="shared" si="1"/>
        <v>0</v>
      </c>
    </row>
    <row r="22" spans="2:10" ht="30" customHeight="1" x14ac:dyDescent="0.2">
      <c r="B22" s="44" t="s">
        <v>289</v>
      </c>
      <c r="C22" s="42">
        <f>+COUNTIF('Financial Due Diligence'!$H$6:$H$1048576,"offen")</f>
        <v>0</v>
      </c>
      <c r="D22" s="36">
        <f t="shared" si="2"/>
        <v>0</v>
      </c>
      <c r="E22" s="37">
        <f>+COUNTIFS('Financial Due Diligence'!$H$6:$H$1048576,"offen",'Financial Due Diligence'!$D$6:$D$1048576,"A")</f>
        <v>0</v>
      </c>
      <c r="F22" s="36">
        <f t="shared" si="0"/>
        <v>0</v>
      </c>
      <c r="G22" s="37">
        <f>+COUNTIFS('Financial Due Diligence'!$H$6:$H$1048576,"offen",'Financial Due Diligence'!$D$6:$D$1048576,"B")</f>
        <v>0</v>
      </c>
      <c r="H22" s="36">
        <f t="shared" si="1"/>
        <v>0</v>
      </c>
      <c r="I22" s="37">
        <f>+COUNTIFS('Financial Due Diligence'!$H$6:$H$1048576,"offen",'Financial Due Diligence'!$D$6:$D$1048576,"C")</f>
        <v>0</v>
      </c>
      <c r="J22" s="38">
        <f t="shared" si="1"/>
        <v>0</v>
      </c>
    </row>
    <row r="23" spans="2:10" ht="28" customHeight="1" x14ac:dyDescent="0.2">
      <c r="B23" s="17"/>
    </row>
    <row r="24" spans="2:10" ht="33" customHeight="1" x14ac:dyDescent="0.2">
      <c r="B24" s="57" t="s">
        <v>297</v>
      </c>
      <c r="C24" s="71" t="s">
        <v>291</v>
      </c>
      <c r="D24" s="71"/>
      <c r="E24" s="72" t="s">
        <v>293</v>
      </c>
      <c r="F24" s="72"/>
      <c r="G24" s="73" t="s">
        <v>294</v>
      </c>
      <c r="H24" s="73"/>
      <c r="I24" s="74" t="s">
        <v>295</v>
      </c>
      <c r="J24" s="75"/>
    </row>
    <row r="25" spans="2:10" ht="33" customHeight="1" x14ac:dyDescent="0.2">
      <c r="B25" s="58" t="s">
        <v>290</v>
      </c>
      <c r="C25" s="39">
        <f>+COUNTIF('Tax Due Diligence'!$A$6:$A$1048576,"&lt;&gt;")</f>
        <v>33</v>
      </c>
      <c r="D25" s="33">
        <f>+C25/$C$25</f>
        <v>1</v>
      </c>
      <c r="E25" s="34">
        <f>+COUNTIF('Tax Due Diligence'!$D$6:$D$1048576,"A")</f>
        <v>0</v>
      </c>
      <c r="F25" s="33">
        <f>+IFERROR(E25/$C25,0)</f>
        <v>0</v>
      </c>
      <c r="G25" s="34">
        <f>+COUNTIF('Tax Due Diligence'!$D$6:$D$1048576,"B")</f>
        <v>0</v>
      </c>
      <c r="H25" s="33">
        <f>+IFERROR(G25/$C25,0)</f>
        <v>0</v>
      </c>
      <c r="I25" s="34">
        <f>+COUNTIF('Tax Due Diligence'!$D$6:$D$1048576,"C")</f>
        <v>0</v>
      </c>
      <c r="J25" s="35">
        <f>+IFERROR(I25/$C25,0)</f>
        <v>0</v>
      </c>
    </row>
    <row r="26" spans="2:10" ht="30" customHeight="1" x14ac:dyDescent="0.2">
      <c r="B26" s="59" t="s">
        <v>287</v>
      </c>
      <c r="C26" s="40">
        <f>+COUNTIF('Tax Due Diligence'!$H$6:$H$1048576,"Abgeschlossen")</f>
        <v>0</v>
      </c>
      <c r="D26" s="33">
        <f>+C26/$C$25</f>
        <v>0</v>
      </c>
      <c r="E26" s="34">
        <f>+COUNTIFS('Tax Due Diligence'!$H$6:$H$1048576,"Abgeschlossen",'Tax Due Diligence'!$D$6:$D$1048576,"A")</f>
        <v>0</v>
      </c>
      <c r="F26" s="33">
        <f t="shared" ref="F26:F28" si="3">+IFERROR(E26/$C26,0)</f>
        <v>0</v>
      </c>
      <c r="G26" s="34">
        <f>+COUNTIFS('Tax Due Diligence'!$H$6:$H$1048576,"Abgeschlossen",'Tax Due Diligence'!$D$6:$D$1048576,"B")</f>
        <v>0</v>
      </c>
      <c r="H26" s="33">
        <f t="shared" ref="H26:H28" si="4">+IFERROR(G26/$C26,0)</f>
        <v>0</v>
      </c>
      <c r="I26" s="34">
        <f>+COUNTIFS('Tax Due Diligence'!$H$6:$H$1048576,"Abgeschlossen",'Tax Due Diligence'!$D$6:$D$1048576,"C")</f>
        <v>0</v>
      </c>
      <c r="J26" s="35">
        <f t="shared" ref="J26:J28" si="5">+IFERROR(I26/$C26,0)</f>
        <v>0</v>
      </c>
    </row>
    <row r="27" spans="2:10" ht="30" customHeight="1" x14ac:dyDescent="0.2">
      <c r="B27" s="59" t="s">
        <v>288</v>
      </c>
      <c r="C27" s="41">
        <f>+COUNTIF('Tax Due Diligence'!$H$6:$H$1048576,"in Bearbeitung")</f>
        <v>0</v>
      </c>
      <c r="D27" s="33">
        <f>+C27/$C$25</f>
        <v>0</v>
      </c>
      <c r="E27" s="34">
        <f>+COUNTIFS('Tax Due Diligence'!$H$6:$H$1048576,"in Bearbeitung",'Tax Due Diligence'!$D$6:$D$1048576,"A")</f>
        <v>0</v>
      </c>
      <c r="F27" s="33">
        <f t="shared" si="3"/>
        <v>0</v>
      </c>
      <c r="G27" s="34">
        <f>+COUNTIFS('Tax Due Diligence'!$H$6:$H$1048576,"in Bearbeitung",'Tax Due Diligence'!$D$6:$D$1048576,"B")</f>
        <v>0</v>
      </c>
      <c r="H27" s="33">
        <f t="shared" si="4"/>
        <v>0</v>
      </c>
      <c r="I27" s="34">
        <f>+COUNTIFS('Tax Due Diligence'!$H$6:$H$1048576,"in Bearbeitung",'Tax Due Diligence'!$D$6:$D$1048576,"C")</f>
        <v>0</v>
      </c>
      <c r="J27" s="35">
        <f t="shared" si="5"/>
        <v>0</v>
      </c>
    </row>
    <row r="28" spans="2:10" ht="30" customHeight="1" x14ac:dyDescent="0.2">
      <c r="B28" s="60" t="s">
        <v>289</v>
      </c>
      <c r="C28" s="42">
        <f>+COUNTIF('Tax Due Diligence'!$H$6:$H$1048576,"offen")</f>
        <v>0</v>
      </c>
      <c r="D28" s="36">
        <f>+C28/$C$25</f>
        <v>0</v>
      </c>
      <c r="E28" s="37">
        <f>+COUNTIFS('Tax Due Diligence'!$H$6:$H$1048576,"offen",'Tax Due Diligence'!$D$6:$D$1048576,"A")</f>
        <v>0</v>
      </c>
      <c r="F28" s="36">
        <f t="shared" si="3"/>
        <v>0</v>
      </c>
      <c r="G28" s="37">
        <f>+COUNTIFS('Tax Due Diligence'!$H$6:$H$1048576,"offen",'Tax Due Diligence'!$D$6:$D$1048576,"B")</f>
        <v>0</v>
      </c>
      <c r="H28" s="36">
        <f t="shared" si="4"/>
        <v>0</v>
      </c>
      <c r="I28" s="37">
        <f>+COUNTIFS('Tax Due Diligence'!$H$6:$H$1048576,"offen",'Tax Due Diligence'!$D$6:$D$1048576,"C")</f>
        <v>0</v>
      </c>
      <c r="J28" s="38">
        <f t="shared" si="5"/>
        <v>0</v>
      </c>
    </row>
    <row r="29" spans="2:10" ht="27" customHeight="1" x14ac:dyDescent="0.2"/>
    <row r="30" spans="2:10" ht="33" customHeight="1" x14ac:dyDescent="0.2">
      <c r="B30" s="47" t="s">
        <v>299</v>
      </c>
      <c r="C30" s="76" t="s">
        <v>291</v>
      </c>
      <c r="D30" s="76"/>
      <c r="E30" s="77" t="s">
        <v>293</v>
      </c>
      <c r="F30" s="77"/>
      <c r="G30" s="78" t="s">
        <v>294</v>
      </c>
      <c r="H30" s="78"/>
      <c r="I30" s="79" t="s">
        <v>295</v>
      </c>
      <c r="J30" s="80"/>
    </row>
    <row r="31" spans="2:10" ht="33" customHeight="1" x14ac:dyDescent="0.2">
      <c r="B31" s="48" t="s">
        <v>290</v>
      </c>
      <c r="C31" s="39">
        <f>+COUNTIF('Legal Due Diligence'!$A$6:$A$1048576,"&lt;&gt;")</f>
        <v>45</v>
      </c>
      <c r="D31" s="33">
        <f>+C31/$C$31</f>
        <v>1</v>
      </c>
      <c r="E31" s="34">
        <f>+COUNTIF('Legal Due Diligence'!$D$6:$D$1048576,"A")</f>
        <v>0</v>
      </c>
      <c r="F31" s="33">
        <f>+IFERROR(E31/$C31,0)</f>
        <v>0</v>
      </c>
      <c r="G31" s="34">
        <f>+COUNTIF('Legal Due Diligence'!$D$6:$D$1048576,"B")</f>
        <v>0</v>
      </c>
      <c r="H31" s="33">
        <f>+IFERROR(G31/$C31,0)</f>
        <v>0</v>
      </c>
      <c r="I31" s="34">
        <f>+COUNTIF('Legal Due Diligence'!$D$6:$D$1048576,"C")</f>
        <v>0</v>
      </c>
      <c r="J31" s="35">
        <f>+IFERROR(I31/$C31,0)</f>
        <v>0</v>
      </c>
    </row>
    <row r="32" spans="2:10" ht="30" customHeight="1" x14ac:dyDescent="0.2">
      <c r="B32" s="49" t="s">
        <v>287</v>
      </c>
      <c r="C32" s="40">
        <f>+COUNTIF('Legal Due Diligence'!$H$6:$H$1048576,"Abgeschlossen")</f>
        <v>0</v>
      </c>
      <c r="D32" s="33">
        <f>+C32/$C$31</f>
        <v>0</v>
      </c>
      <c r="E32" s="34">
        <f>+COUNTIFS('Legal Due Diligence'!$H$6:$H$1048576,"Abgeschlossen",'Legal Due Diligence'!$D$6:$D$1048576,"A")</f>
        <v>0</v>
      </c>
      <c r="F32" s="33">
        <f t="shared" ref="F32:F34" si="6">+IFERROR(E32/$C32,0)</f>
        <v>0</v>
      </c>
      <c r="G32" s="34">
        <f>+COUNTIFS('Legal Due Diligence'!$H$6:$H$1048576,"Abgeschlossen",'Legal Due Diligence'!$D$6:$D$1048576,"B")</f>
        <v>0</v>
      </c>
      <c r="H32" s="33">
        <f t="shared" ref="H32:H34" si="7">+IFERROR(G32/$C32,0)</f>
        <v>0</v>
      </c>
      <c r="I32" s="34">
        <f>+COUNTIFS('Legal Due Diligence'!$H$6:$H$1048576,"Abgeschlossen",'Legal Due Diligence'!$D$6:$D$1048576,"C")</f>
        <v>0</v>
      </c>
      <c r="J32" s="35">
        <f t="shared" ref="J32:J34" si="8">+IFERROR(I32/$C32,0)</f>
        <v>0</v>
      </c>
    </row>
    <row r="33" spans="2:10" ht="30" customHeight="1" x14ac:dyDescent="0.2">
      <c r="B33" s="49" t="s">
        <v>288</v>
      </c>
      <c r="C33" s="41">
        <f>+COUNTIF('Legal Due Diligence'!$H$6:$H$1048576,"in Bearbeitung")</f>
        <v>0</v>
      </c>
      <c r="D33" s="33">
        <f>+C33/$C$31</f>
        <v>0</v>
      </c>
      <c r="E33" s="34">
        <f>+COUNTIFS('Legal Due Diligence'!$H$6:$H$1048576,"in Bearbeitung",'Legal Due Diligence'!$D$6:$D$1048576,"A")</f>
        <v>0</v>
      </c>
      <c r="F33" s="33">
        <f t="shared" si="6"/>
        <v>0</v>
      </c>
      <c r="G33" s="34">
        <f>+COUNTIFS('Legal Due Diligence'!$H$6:$H$1048576,"in Bearbeitung",'Legal Due Diligence'!$D$6:$D$1048576,"B")</f>
        <v>0</v>
      </c>
      <c r="H33" s="33">
        <f t="shared" si="7"/>
        <v>0</v>
      </c>
      <c r="I33" s="34">
        <f>+COUNTIFS('Legal Due Diligence'!$H$6:$H$1048576,"in Bearbeitung",'Legal Due Diligence'!$D$6:$D$1048576,"C")</f>
        <v>0</v>
      </c>
      <c r="J33" s="35">
        <f t="shared" si="8"/>
        <v>0</v>
      </c>
    </row>
    <row r="34" spans="2:10" ht="30" customHeight="1" x14ac:dyDescent="0.2">
      <c r="B34" s="50" t="s">
        <v>289</v>
      </c>
      <c r="C34" s="42">
        <f>+COUNTIF('Legal Due Diligence'!$H$6:$H$1048576,"offen")</f>
        <v>0</v>
      </c>
      <c r="D34" s="36">
        <f>+C34/$C$31</f>
        <v>0</v>
      </c>
      <c r="E34" s="37">
        <f>+COUNTIFS('Legal Due Diligence'!$H$6:$H$1048576,"offen",'Legal Due Diligence'!$D$6:$D$1048576,"A")</f>
        <v>0</v>
      </c>
      <c r="F34" s="36">
        <f t="shared" si="6"/>
        <v>0</v>
      </c>
      <c r="G34" s="37">
        <f>+COUNTIFS('Legal Due Diligence'!$H$6:$H$1048576,"offen",'Legal Due Diligence'!$D$6:$D$1048576,"B")</f>
        <v>0</v>
      </c>
      <c r="H34" s="36">
        <f t="shared" si="7"/>
        <v>0</v>
      </c>
      <c r="I34" s="37">
        <f>+COUNTIFS('Legal Due Diligence'!$H$6:$H$1048576,"offen",'Legal Due Diligence'!$D$6:$D$1048576,"C")</f>
        <v>0</v>
      </c>
      <c r="J34" s="38">
        <f t="shared" si="8"/>
        <v>0</v>
      </c>
    </row>
    <row r="36" spans="2:10" ht="33" customHeight="1" x14ac:dyDescent="0.2">
      <c r="B36" s="61" t="s">
        <v>350</v>
      </c>
      <c r="C36" s="81" t="s">
        <v>291</v>
      </c>
      <c r="D36" s="81"/>
      <c r="E36" s="82" t="s">
        <v>293</v>
      </c>
      <c r="F36" s="82"/>
      <c r="G36" s="83" t="s">
        <v>294</v>
      </c>
      <c r="H36" s="83"/>
      <c r="I36" s="84" t="s">
        <v>295</v>
      </c>
      <c r="J36" s="85"/>
    </row>
    <row r="37" spans="2:10" ht="33" customHeight="1" x14ac:dyDescent="0.2">
      <c r="B37" s="62" t="s">
        <v>290</v>
      </c>
      <c r="C37" s="39">
        <f>+COUNTIF('Commercial Due Diligence'!$A$6:$A$1048576,"&lt;&gt;")</f>
        <v>37</v>
      </c>
      <c r="D37" s="33">
        <f>+C37/$C$37</f>
        <v>1</v>
      </c>
      <c r="E37" s="34">
        <f>+COUNTIF('Commercial Due Diligence'!$D$6:$D$1048576,"A")</f>
        <v>0</v>
      </c>
      <c r="F37" s="33">
        <f>+IFERROR(E37/$C37,0)</f>
        <v>0</v>
      </c>
      <c r="G37" s="34">
        <f>+COUNTIF('Commercial Due Diligence'!$D$6:$D$1048576,"B")</f>
        <v>0</v>
      </c>
      <c r="H37" s="33">
        <f>+IFERROR(G37/$C37,0)</f>
        <v>0</v>
      </c>
      <c r="I37" s="34">
        <f>+COUNTIF('Commercial Due Diligence'!$D$6:$D$1048576,"C")</f>
        <v>0</v>
      </c>
      <c r="J37" s="35">
        <f>+IFERROR(I37/$C37,0)</f>
        <v>0</v>
      </c>
    </row>
    <row r="38" spans="2:10" ht="30" customHeight="1" x14ac:dyDescent="0.2">
      <c r="B38" s="63" t="s">
        <v>287</v>
      </c>
      <c r="C38" s="40">
        <f>+COUNTIF('Commercial Due Diligence'!$H$6:$H$1048576,"Abgeschlossen")</f>
        <v>0</v>
      </c>
      <c r="D38" s="33">
        <f>+C38/$C$37</f>
        <v>0</v>
      </c>
      <c r="E38" s="34">
        <f>+COUNTIFS('Commercial Due Diligence'!$H$6:$H$1048576,"Abgeschlossen",'Commercial Due Diligence'!$D$6:$D$1048576,"A")</f>
        <v>0</v>
      </c>
      <c r="F38" s="33">
        <f t="shared" ref="F38:F40" si="9">+IFERROR(E38/$C38,0)</f>
        <v>0</v>
      </c>
      <c r="G38" s="34">
        <f>+COUNTIFS('Commercial Due Diligence'!$H$6:$H$1048576,"Abgeschlossen",'Commercial Due Diligence'!$D$6:$D$1048576,"B")</f>
        <v>0</v>
      </c>
      <c r="H38" s="33">
        <f t="shared" ref="H38:H40" si="10">+IFERROR(G38/$C38,0)</f>
        <v>0</v>
      </c>
      <c r="I38" s="34">
        <f>+COUNTIFS('Commercial Due Diligence'!$H$6:$H$1048576,"Abgeschlossen",'Commercial Due Diligence'!$D$6:$D$1048576,"C")</f>
        <v>0</v>
      </c>
      <c r="J38" s="35">
        <f t="shared" ref="J38:J40" si="11">+IFERROR(I38/$C38,0)</f>
        <v>0</v>
      </c>
    </row>
    <row r="39" spans="2:10" ht="30" customHeight="1" x14ac:dyDescent="0.2">
      <c r="B39" s="63" t="s">
        <v>288</v>
      </c>
      <c r="C39" s="41">
        <f>+COUNTIF('Commercial Due Diligence'!$H$6:$H$1048576,"in Bearbeitung")</f>
        <v>0</v>
      </c>
      <c r="D39" s="33">
        <f>+C39/$C$37</f>
        <v>0</v>
      </c>
      <c r="E39" s="34">
        <f>+COUNTIFS('Commercial Due Diligence'!$H$6:$H$1048576,"in Bearbeitung",'Commercial Due Diligence'!$D$6:$D$1048576,"A")</f>
        <v>0</v>
      </c>
      <c r="F39" s="33">
        <f t="shared" si="9"/>
        <v>0</v>
      </c>
      <c r="G39" s="34">
        <f>+COUNTIFS('Commercial Due Diligence'!$H$6:$H$1048576,"in Bearbeitung",'Commercial Due Diligence'!$D$6:$D$1048576,"B")</f>
        <v>0</v>
      </c>
      <c r="H39" s="33">
        <f t="shared" si="10"/>
        <v>0</v>
      </c>
      <c r="I39" s="34">
        <f>+COUNTIFS('Commercial Due Diligence'!$H$6:$H$1048576,"in Bearbeitung",'Commercial Due Diligence'!$D$6:$D$1048576,"C")</f>
        <v>0</v>
      </c>
      <c r="J39" s="35">
        <f t="shared" si="11"/>
        <v>0</v>
      </c>
    </row>
    <row r="40" spans="2:10" ht="30" customHeight="1" x14ac:dyDescent="0.2">
      <c r="B40" s="64" t="s">
        <v>289</v>
      </c>
      <c r="C40" s="42">
        <f>+COUNTIF('Commercial Due Diligence'!$H$6:$H$1048576,"offen")</f>
        <v>0</v>
      </c>
      <c r="D40" s="36">
        <f>+C40/$C$37</f>
        <v>0</v>
      </c>
      <c r="E40" s="37">
        <f>+COUNTIFS('Commercial Due Diligence'!$H$6:$H$1048576,"offen",'Commercial Due Diligence'!$D$6:$D$1048576,"A")</f>
        <v>0</v>
      </c>
      <c r="F40" s="36">
        <f t="shared" si="9"/>
        <v>0</v>
      </c>
      <c r="G40" s="37">
        <f>+COUNTIFS('Commercial Due Diligence'!$H$6:$H$1048576,"offen",'Commercial Due Diligence'!$D$6:$D$1048576,"B")</f>
        <v>0</v>
      </c>
      <c r="H40" s="36">
        <f t="shared" si="10"/>
        <v>0</v>
      </c>
      <c r="I40" s="37">
        <f>+COUNTIFS('Commercial Due Diligence'!$H$6:$H$1048576,"offen",'Commercial Due Diligence'!$D$6:$D$1048576,"C")</f>
        <v>0</v>
      </c>
      <c r="J40" s="38">
        <f t="shared" si="11"/>
        <v>0</v>
      </c>
    </row>
  </sheetData>
  <mergeCells count="16">
    <mergeCell ref="C30:D30"/>
    <mergeCell ref="E30:F30"/>
    <mergeCell ref="G30:H30"/>
    <mergeCell ref="I30:J30"/>
    <mergeCell ref="C36:D36"/>
    <mergeCell ref="E36:F36"/>
    <mergeCell ref="G36:H36"/>
    <mergeCell ref="I36:J36"/>
    <mergeCell ref="C18:D18"/>
    <mergeCell ref="E18:F18"/>
    <mergeCell ref="G18:H18"/>
    <mergeCell ref="I18:J18"/>
    <mergeCell ref="C24:D24"/>
    <mergeCell ref="E24:F24"/>
    <mergeCell ref="G24:H24"/>
    <mergeCell ref="I24:J24"/>
  </mergeCells>
  <pageMargins left="0.7" right="0.7" top="0.75" bottom="0.75" header="0.3" footer="0.3"/>
  <ignoredErrors>
    <ignoredError sqref="G19 I19 G20:I22 G25:I28 H33 H32 H31 H34 G33 G35:J40 G34 I34:J34 G31 I31:J31 G32 I32:J32 I33:J33" 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499984740745262"/>
  </sheetPr>
  <dimension ref="A1:I120"/>
  <sheetViews>
    <sheetView showGridLines="0" zoomScale="90" zoomScaleNormal="90" workbookViewId="0">
      <pane ySplit="5" topLeftCell="A6" activePane="bottomLeft" state="frozen"/>
      <selection pane="bottomLeft" activeCell="A2" sqref="A2"/>
    </sheetView>
  </sheetViews>
  <sheetFormatPr baseColWidth="10" defaultColWidth="8.83203125" defaultRowHeight="15" x14ac:dyDescent="0.2"/>
  <cols>
    <col min="1" max="1" width="8.83203125" style="8"/>
    <col min="2" max="2" width="47.33203125" style="2" bestFit="1" customWidth="1"/>
    <col min="3" max="3" width="131.6640625" style="2" customWidth="1"/>
    <col min="4" max="4" width="7.5" customWidth="1"/>
    <col min="5" max="5" width="22" customWidth="1"/>
    <col min="6" max="6" width="39.6640625" bestFit="1" customWidth="1"/>
    <col min="7" max="7" width="26.6640625" style="2" customWidth="1"/>
    <col min="8" max="8" width="12.1640625" style="5" bestFit="1" customWidth="1"/>
    <col min="9" max="9" width="16.33203125" style="5" customWidth="1"/>
  </cols>
  <sheetData>
    <row r="1" spans="1:9" x14ac:dyDescent="0.2">
      <c r="A1" s="4" t="str">
        <f>+"Projekt "&amp;Dashboard!C7</f>
        <v xml:space="preserve">Projekt </v>
      </c>
      <c r="B1" s="4"/>
    </row>
    <row r="2" spans="1:9" x14ac:dyDescent="0.2">
      <c r="A2" s="2" t="s">
        <v>60</v>
      </c>
    </row>
    <row r="3" spans="1:9" x14ac:dyDescent="0.2">
      <c r="A3" s="2"/>
    </row>
    <row r="4" spans="1:9" x14ac:dyDescent="0.2">
      <c r="A4" s="4" t="s">
        <v>66</v>
      </c>
      <c r="B4" s="4"/>
    </row>
    <row r="5" spans="1:9" ht="32" x14ac:dyDescent="0.2">
      <c r="A5" s="6" t="s">
        <v>349</v>
      </c>
      <c r="B5" s="6" t="s">
        <v>0</v>
      </c>
      <c r="C5" s="1" t="s">
        <v>52</v>
      </c>
      <c r="D5" s="1" t="s">
        <v>59</v>
      </c>
      <c r="E5" s="7" t="s">
        <v>93</v>
      </c>
      <c r="F5" s="1" t="s">
        <v>57</v>
      </c>
      <c r="G5" s="1" t="s">
        <v>67</v>
      </c>
      <c r="H5" s="1" t="s">
        <v>58</v>
      </c>
      <c r="I5" s="7" t="s">
        <v>96</v>
      </c>
    </row>
    <row r="6" spans="1:9" ht="20" customHeight="1" x14ac:dyDescent="0.2">
      <c r="A6" s="8" t="s">
        <v>133</v>
      </c>
      <c r="B6" s="18" t="s">
        <v>1</v>
      </c>
      <c r="C6" s="9" t="s">
        <v>62</v>
      </c>
      <c r="D6" s="10"/>
      <c r="E6" s="55"/>
      <c r="F6" s="11"/>
      <c r="G6" s="9"/>
      <c r="H6" s="12"/>
      <c r="I6" s="13"/>
    </row>
    <row r="7" spans="1:9" ht="20" customHeight="1" x14ac:dyDescent="0.2">
      <c r="A7" s="8" t="s">
        <v>134</v>
      </c>
      <c r="B7" s="8" t="s">
        <v>1</v>
      </c>
      <c r="C7" s="9" t="s">
        <v>53</v>
      </c>
      <c r="D7" s="10"/>
      <c r="E7" s="10"/>
      <c r="F7" s="14"/>
      <c r="G7" s="9"/>
      <c r="H7" s="12"/>
      <c r="I7" s="13"/>
    </row>
    <row r="8" spans="1:9" ht="20" customHeight="1" x14ac:dyDescent="0.2">
      <c r="A8" s="8" t="s">
        <v>135</v>
      </c>
      <c r="B8" s="8" t="s">
        <v>1</v>
      </c>
      <c r="C8" s="9" t="s">
        <v>54</v>
      </c>
      <c r="D8" s="10"/>
      <c r="E8" s="10"/>
      <c r="F8" s="14"/>
      <c r="G8" s="9"/>
      <c r="H8" s="12"/>
      <c r="I8" s="13"/>
    </row>
    <row r="9" spans="1:9" ht="20" customHeight="1" x14ac:dyDescent="0.2">
      <c r="A9" s="8" t="s">
        <v>136</v>
      </c>
      <c r="B9" s="8" t="s">
        <v>1</v>
      </c>
      <c r="C9" s="9" t="s">
        <v>63</v>
      </c>
      <c r="D9" s="10"/>
      <c r="E9" s="10"/>
      <c r="F9" s="14"/>
      <c r="G9" s="9"/>
      <c r="H9" s="12"/>
      <c r="I9" s="13"/>
    </row>
    <row r="10" spans="1:9" ht="20" customHeight="1" x14ac:dyDescent="0.2">
      <c r="A10" s="8" t="s">
        <v>137</v>
      </c>
      <c r="B10" s="8" t="s">
        <v>1</v>
      </c>
      <c r="C10" s="9" t="s">
        <v>14</v>
      </c>
      <c r="D10" s="10"/>
      <c r="E10" s="10"/>
      <c r="F10" s="14"/>
      <c r="G10" s="9"/>
      <c r="H10" s="12"/>
      <c r="I10" s="13"/>
    </row>
    <row r="11" spans="1:9" ht="20" customHeight="1" x14ac:dyDescent="0.2">
      <c r="A11" s="8" t="s">
        <v>138</v>
      </c>
      <c r="B11" s="8" t="s">
        <v>1</v>
      </c>
      <c r="C11" s="9" t="s">
        <v>15</v>
      </c>
      <c r="D11" s="10"/>
      <c r="E11" s="10"/>
      <c r="F11" s="14"/>
      <c r="G11" s="9"/>
      <c r="H11" s="12"/>
      <c r="I11" s="13"/>
    </row>
    <row r="12" spans="1:9" ht="20" customHeight="1" x14ac:dyDescent="0.2">
      <c r="A12" s="8" t="s">
        <v>139</v>
      </c>
      <c r="B12" s="8" t="s">
        <v>1</v>
      </c>
      <c r="C12" s="9" t="s">
        <v>16</v>
      </c>
      <c r="D12" s="10"/>
      <c r="E12" s="10"/>
      <c r="F12" s="14"/>
      <c r="G12" s="9"/>
      <c r="H12" s="12"/>
      <c r="I12" s="13"/>
    </row>
    <row r="13" spans="1:9" ht="20" customHeight="1" x14ac:dyDescent="0.2">
      <c r="A13" s="8" t="s">
        <v>140</v>
      </c>
      <c r="B13" s="8" t="s">
        <v>1</v>
      </c>
      <c r="C13" s="9" t="s">
        <v>69</v>
      </c>
      <c r="D13" s="10"/>
      <c r="E13" s="10"/>
      <c r="F13" s="14"/>
      <c r="G13" s="9"/>
      <c r="H13" s="12"/>
      <c r="I13" s="13"/>
    </row>
    <row r="14" spans="1:9" ht="20" customHeight="1" x14ac:dyDescent="0.2">
      <c r="A14" s="8" t="s">
        <v>141</v>
      </c>
      <c r="B14" s="8" t="s">
        <v>1</v>
      </c>
      <c r="C14" s="9" t="s">
        <v>79</v>
      </c>
      <c r="D14" s="10"/>
      <c r="E14" s="10"/>
      <c r="F14" s="14"/>
      <c r="G14" s="9"/>
      <c r="H14" s="12"/>
      <c r="I14" s="13"/>
    </row>
    <row r="15" spans="1:9" ht="20" customHeight="1" x14ac:dyDescent="0.2">
      <c r="A15" s="8" t="s">
        <v>142</v>
      </c>
      <c r="B15" s="8" t="s">
        <v>1</v>
      </c>
      <c r="C15" s="9" t="s">
        <v>95</v>
      </c>
      <c r="D15" s="10"/>
      <c r="E15" s="10"/>
      <c r="F15" s="14"/>
      <c r="G15" s="9"/>
      <c r="H15" s="12"/>
      <c r="I15" s="13"/>
    </row>
    <row r="16" spans="1:9" ht="20" customHeight="1" x14ac:dyDescent="0.2">
      <c r="A16" s="8" t="s">
        <v>143</v>
      </c>
      <c r="B16" s="8" t="s">
        <v>2</v>
      </c>
      <c r="C16" s="9" t="s">
        <v>64</v>
      </c>
      <c r="D16" s="10"/>
      <c r="E16" s="10"/>
      <c r="F16" s="14"/>
      <c r="G16" s="9"/>
      <c r="H16" s="12"/>
      <c r="I16" s="13"/>
    </row>
    <row r="17" spans="1:9" ht="20" customHeight="1" x14ac:dyDescent="0.2">
      <c r="A17" s="8" t="s">
        <v>144</v>
      </c>
      <c r="B17" s="8" t="s">
        <v>2</v>
      </c>
      <c r="C17" s="9" t="s">
        <v>65</v>
      </c>
      <c r="D17" s="10"/>
      <c r="E17" s="10"/>
      <c r="F17" s="14"/>
      <c r="G17" s="9"/>
      <c r="H17" s="12"/>
      <c r="I17" s="13"/>
    </row>
    <row r="18" spans="1:9" ht="20" customHeight="1" x14ac:dyDescent="0.2">
      <c r="A18" s="8" t="s">
        <v>145</v>
      </c>
      <c r="B18" s="8" t="s">
        <v>2</v>
      </c>
      <c r="C18" s="9" t="s">
        <v>55</v>
      </c>
      <c r="D18" s="10"/>
      <c r="E18" s="10"/>
      <c r="F18" s="14"/>
      <c r="G18" s="9"/>
      <c r="H18" s="12"/>
      <c r="I18" s="13"/>
    </row>
    <row r="19" spans="1:9" ht="20" customHeight="1" x14ac:dyDescent="0.2">
      <c r="A19" s="8" t="s">
        <v>146</v>
      </c>
      <c r="B19" s="8" t="s">
        <v>2</v>
      </c>
      <c r="C19" s="9" t="s">
        <v>68</v>
      </c>
      <c r="D19" s="10"/>
      <c r="E19" s="10"/>
      <c r="F19" s="14"/>
      <c r="G19" s="9"/>
      <c r="H19" s="12"/>
      <c r="I19" s="13"/>
    </row>
    <row r="20" spans="1:9" ht="20" customHeight="1" x14ac:dyDescent="0.2">
      <c r="A20" s="8" t="s">
        <v>147</v>
      </c>
      <c r="B20" s="8" t="s">
        <v>56</v>
      </c>
      <c r="C20" s="9" t="s">
        <v>73</v>
      </c>
      <c r="D20" s="10"/>
      <c r="E20" s="10"/>
      <c r="F20" s="14"/>
      <c r="G20" s="9"/>
      <c r="H20" s="12"/>
      <c r="I20" s="13"/>
    </row>
    <row r="21" spans="1:9" ht="20" customHeight="1" x14ac:dyDescent="0.2">
      <c r="A21" s="8" t="s">
        <v>148</v>
      </c>
      <c r="B21" s="8" t="s">
        <v>56</v>
      </c>
      <c r="C21" s="9" t="s">
        <v>70</v>
      </c>
      <c r="D21" s="10"/>
      <c r="E21" s="10"/>
      <c r="F21" s="14"/>
      <c r="G21" s="9"/>
      <c r="H21" s="12"/>
      <c r="I21" s="13"/>
    </row>
    <row r="22" spans="1:9" ht="20" customHeight="1" x14ac:dyDescent="0.2">
      <c r="A22" s="8" t="s">
        <v>149</v>
      </c>
      <c r="B22" s="8" t="s">
        <v>56</v>
      </c>
      <c r="C22" s="9" t="s">
        <v>17</v>
      </c>
      <c r="D22" s="10"/>
      <c r="E22" s="10"/>
      <c r="F22" s="14"/>
      <c r="G22" s="9"/>
      <c r="H22" s="12"/>
      <c r="I22" s="13"/>
    </row>
    <row r="23" spans="1:9" ht="20" customHeight="1" x14ac:dyDescent="0.2">
      <c r="A23" s="8" t="s">
        <v>150</v>
      </c>
      <c r="B23" s="8" t="s">
        <v>56</v>
      </c>
      <c r="C23" s="9" t="s">
        <v>18</v>
      </c>
      <c r="D23" s="10"/>
      <c r="E23" s="10"/>
      <c r="F23" s="14"/>
      <c r="G23" s="9"/>
      <c r="H23" s="12"/>
      <c r="I23" s="13"/>
    </row>
    <row r="24" spans="1:9" ht="20" customHeight="1" x14ac:dyDescent="0.2">
      <c r="A24" s="8" t="s">
        <v>151</v>
      </c>
      <c r="B24" s="8" t="s">
        <v>7</v>
      </c>
      <c r="C24" s="9" t="s">
        <v>94</v>
      </c>
      <c r="D24" s="10"/>
      <c r="E24" s="10"/>
      <c r="F24" s="14"/>
      <c r="G24" s="9"/>
      <c r="H24" s="12"/>
      <c r="I24" s="13"/>
    </row>
    <row r="25" spans="1:9" ht="20" customHeight="1" x14ac:dyDescent="0.2">
      <c r="A25" s="8" t="s">
        <v>152</v>
      </c>
      <c r="B25" s="8" t="s">
        <v>7</v>
      </c>
      <c r="C25" s="9" t="s">
        <v>30</v>
      </c>
      <c r="D25" s="10"/>
      <c r="E25" s="10"/>
      <c r="F25" s="14"/>
      <c r="G25" s="9"/>
      <c r="H25" s="12"/>
      <c r="I25" s="13"/>
    </row>
    <row r="26" spans="1:9" ht="20" customHeight="1" x14ac:dyDescent="0.2">
      <c r="A26" s="8" t="s">
        <v>153</v>
      </c>
      <c r="B26" s="8" t="s">
        <v>7</v>
      </c>
      <c r="C26" s="9" t="s">
        <v>77</v>
      </c>
      <c r="D26" s="10"/>
      <c r="E26" s="10"/>
      <c r="F26" s="14"/>
      <c r="G26" s="9"/>
      <c r="H26" s="12"/>
      <c r="I26" s="13"/>
    </row>
    <row r="27" spans="1:9" ht="20" customHeight="1" x14ac:dyDescent="0.2">
      <c r="A27" s="8" t="s">
        <v>154</v>
      </c>
      <c r="B27" s="8" t="s">
        <v>7</v>
      </c>
      <c r="C27" s="9" t="s">
        <v>78</v>
      </c>
      <c r="D27" s="10"/>
      <c r="E27" s="10"/>
      <c r="F27" s="14"/>
      <c r="G27" s="9"/>
      <c r="H27" s="12"/>
      <c r="I27" s="13"/>
    </row>
    <row r="28" spans="1:9" ht="20" customHeight="1" x14ac:dyDescent="0.2">
      <c r="A28" s="8" t="s">
        <v>155</v>
      </c>
      <c r="B28" s="8" t="s">
        <v>82</v>
      </c>
      <c r="C28" s="9" t="s">
        <v>81</v>
      </c>
      <c r="D28" s="10"/>
      <c r="E28" s="10"/>
      <c r="F28" s="14"/>
      <c r="G28" s="9"/>
      <c r="H28" s="12"/>
      <c r="I28" s="13"/>
    </row>
    <row r="29" spans="1:9" ht="20" customHeight="1" x14ac:dyDescent="0.2">
      <c r="A29" s="8" t="s">
        <v>156</v>
      </c>
      <c r="B29" s="8" t="s">
        <v>82</v>
      </c>
      <c r="C29" s="9" t="s">
        <v>80</v>
      </c>
      <c r="D29" s="10"/>
      <c r="E29" s="10"/>
      <c r="F29" s="14"/>
      <c r="G29" s="9"/>
      <c r="H29" s="12"/>
      <c r="I29" s="13"/>
    </row>
    <row r="30" spans="1:9" ht="20" customHeight="1" x14ac:dyDescent="0.2">
      <c r="A30" s="8" t="s">
        <v>157</v>
      </c>
      <c r="B30" s="8" t="s">
        <v>82</v>
      </c>
      <c r="C30" s="9" t="s">
        <v>83</v>
      </c>
      <c r="D30" s="10"/>
      <c r="E30" s="10"/>
      <c r="F30" s="14"/>
      <c r="G30" s="9"/>
      <c r="H30" s="12"/>
      <c r="I30" s="13"/>
    </row>
    <row r="31" spans="1:9" ht="20" customHeight="1" x14ac:dyDescent="0.2">
      <c r="A31" s="8" t="s">
        <v>158</v>
      </c>
      <c r="B31" s="8" t="s">
        <v>11</v>
      </c>
      <c r="C31" s="9" t="s">
        <v>40</v>
      </c>
      <c r="D31" s="10"/>
      <c r="E31" s="10"/>
      <c r="F31" s="14"/>
      <c r="G31" s="9"/>
      <c r="H31" s="12"/>
      <c r="I31" s="13"/>
    </row>
    <row r="32" spans="1:9" ht="20" customHeight="1" x14ac:dyDescent="0.2">
      <c r="A32" s="8" t="s">
        <v>159</v>
      </c>
      <c r="B32" s="8" t="s">
        <v>11</v>
      </c>
      <c r="C32" s="9" t="s">
        <v>41</v>
      </c>
      <c r="D32" s="10"/>
      <c r="E32" s="10"/>
      <c r="F32" s="14"/>
      <c r="G32" s="9"/>
      <c r="H32" s="12"/>
      <c r="I32" s="13"/>
    </row>
    <row r="33" spans="1:9" ht="20" customHeight="1" x14ac:dyDescent="0.2">
      <c r="A33" s="8" t="s">
        <v>160</v>
      </c>
      <c r="B33" s="8" t="s">
        <v>11</v>
      </c>
      <c r="C33" s="9" t="s">
        <v>42</v>
      </c>
      <c r="D33" s="10"/>
      <c r="E33" s="10"/>
      <c r="F33" s="14"/>
      <c r="G33" s="9"/>
      <c r="H33" s="12"/>
      <c r="I33" s="13"/>
    </row>
    <row r="34" spans="1:9" ht="20" customHeight="1" x14ac:dyDescent="0.2">
      <c r="A34" s="8" t="s">
        <v>161</v>
      </c>
      <c r="B34" s="8" t="s">
        <v>11</v>
      </c>
      <c r="C34" s="9" t="s">
        <v>43</v>
      </c>
      <c r="D34" s="10"/>
      <c r="E34" s="10"/>
      <c r="F34" s="14"/>
      <c r="G34" s="9"/>
      <c r="H34" s="12"/>
      <c r="I34" s="13"/>
    </row>
    <row r="35" spans="1:9" ht="20" customHeight="1" x14ac:dyDescent="0.2">
      <c r="A35" s="8" t="s">
        <v>162</v>
      </c>
      <c r="B35" s="8" t="s">
        <v>11</v>
      </c>
      <c r="C35" s="9" t="s">
        <v>84</v>
      </c>
      <c r="D35" s="10"/>
      <c r="E35" s="10"/>
      <c r="F35" s="14"/>
      <c r="G35" s="9"/>
      <c r="H35" s="12"/>
      <c r="I35" s="13"/>
    </row>
    <row r="36" spans="1:9" ht="20" customHeight="1" x14ac:dyDescent="0.2">
      <c r="A36" s="8" t="s">
        <v>163</v>
      </c>
      <c r="B36" s="8" t="s">
        <v>11</v>
      </c>
      <c r="C36" s="9" t="s">
        <v>85</v>
      </c>
      <c r="D36" s="10"/>
      <c r="E36" s="10"/>
      <c r="F36" s="14"/>
      <c r="G36" s="9"/>
      <c r="H36" s="12"/>
      <c r="I36" s="13"/>
    </row>
    <row r="37" spans="1:9" ht="20" customHeight="1" x14ac:dyDescent="0.2">
      <c r="A37" s="8" t="s">
        <v>164</v>
      </c>
      <c r="B37" s="8" t="s">
        <v>11</v>
      </c>
      <c r="C37" s="9" t="s">
        <v>86</v>
      </c>
      <c r="D37" s="10"/>
      <c r="E37" s="10"/>
      <c r="F37" s="14"/>
      <c r="G37" s="9"/>
      <c r="H37" s="12"/>
      <c r="I37" s="13"/>
    </row>
    <row r="38" spans="1:9" ht="20" customHeight="1" x14ac:dyDescent="0.2">
      <c r="A38" s="8" t="s">
        <v>165</v>
      </c>
      <c r="B38" s="8" t="s">
        <v>169</v>
      </c>
      <c r="C38" s="9" t="s">
        <v>44</v>
      </c>
      <c r="D38" s="10"/>
      <c r="E38" s="10"/>
      <c r="F38" s="14"/>
      <c r="G38" s="9"/>
      <c r="H38" s="12"/>
      <c r="I38" s="13"/>
    </row>
    <row r="39" spans="1:9" ht="20" customHeight="1" x14ac:dyDescent="0.2">
      <c r="A39" s="8" t="s">
        <v>166</v>
      </c>
      <c r="B39" s="8" t="s">
        <v>169</v>
      </c>
      <c r="C39" s="9" t="s">
        <v>87</v>
      </c>
      <c r="D39" s="10"/>
      <c r="E39" s="10"/>
      <c r="F39" s="14"/>
      <c r="G39" s="9"/>
      <c r="H39" s="12"/>
      <c r="I39" s="13"/>
    </row>
    <row r="40" spans="1:9" ht="20" customHeight="1" x14ac:dyDescent="0.2">
      <c r="A40" s="8" t="s">
        <v>167</v>
      </c>
      <c r="B40" s="8" t="s">
        <v>169</v>
      </c>
      <c r="C40" s="9" t="s">
        <v>88</v>
      </c>
      <c r="D40" s="10"/>
      <c r="E40" s="10"/>
      <c r="F40" s="14"/>
      <c r="G40" s="9"/>
      <c r="H40" s="12"/>
      <c r="I40" s="13"/>
    </row>
    <row r="41" spans="1:9" ht="20" customHeight="1" x14ac:dyDescent="0.2">
      <c r="A41" s="8" t="s">
        <v>168</v>
      </c>
      <c r="B41" s="8" t="s">
        <v>169</v>
      </c>
      <c r="C41" s="9" t="s">
        <v>92</v>
      </c>
      <c r="D41" s="10"/>
      <c r="E41" s="10"/>
      <c r="F41" s="14"/>
      <c r="G41" s="9"/>
      <c r="H41" s="12"/>
      <c r="I41" s="13"/>
    </row>
    <row r="42" spans="1:9" ht="20" customHeight="1" x14ac:dyDescent="0.2">
      <c r="A42" s="8" t="s">
        <v>170</v>
      </c>
      <c r="B42" s="8" t="s">
        <v>169</v>
      </c>
      <c r="C42" s="9" t="s">
        <v>89</v>
      </c>
      <c r="D42" s="10"/>
      <c r="E42" s="10"/>
      <c r="F42" s="14"/>
      <c r="G42" s="9"/>
      <c r="H42" s="12"/>
      <c r="I42" s="13"/>
    </row>
    <row r="43" spans="1:9" ht="20" customHeight="1" x14ac:dyDescent="0.2">
      <c r="A43" s="8" t="s">
        <v>171</v>
      </c>
      <c r="B43" s="8" t="s">
        <v>3</v>
      </c>
      <c r="C43" s="9" t="s">
        <v>19</v>
      </c>
      <c r="D43" s="10"/>
      <c r="E43" s="10"/>
      <c r="F43" s="14"/>
      <c r="G43" s="9"/>
      <c r="H43" s="12"/>
      <c r="I43" s="13"/>
    </row>
    <row r="44" spans="1:9" ht="20" customHeight="1" x14ac:dyDescent="0.2">
      <c r="A44" s="8" t="s">
        <v>172</v>
      </c>
      <c r="B44" s="8" t="s">
        <v>3</v>
      </c>
      <c r="C44" s="9" t="s">
        <v>20</v>
      </c>
      <c r="D44" s="10"/>
      <c r="E44" s="10"/>
      <c r="F44" s="14"/>
      <c r="G44" s="9"/>
      <c r="H44" s="12"/>
      <c r="I44" s="13"/>
    </row>
    <row r="45" spans="1:9" ht="20" customHeight="1" x14ac:dyDescent="0.2">
      <c r="A45" s="8" t="s">
        <v>173</v>
      </c>
      <c r="B45" s="8" t="s">
        <v>3</v>
      </c>
      <c r="C45" s="9" t="s">
        <v>74</v>
      </c>
      <c r="D45" s="10"/>
      <c r="E45" s="10"/>
      <c r="F45" s="14"/>
      <c r="G45" s="9"/>
      <c r="H45" s="12"/>
      <c r="I45" s="13"/>
    </row>
    <row r="46" spans="1:9" ht="20" customHeight="1" x14ac:dyDescent="0.2">
      <c r="A46" s="8" t="s">
        <v>174</v>
      </c>
      <c r="B46" s="8" t="s">
        <v>3</v>
      </c>
      <c r="C46" s="9" t="s">
        <v>21</v>
      </c>
      <c r="D46" s="10"/>
      <c r="E46" s="10"/>
      <c r="F46" s="14"/>
      <c r="G46" s="9"/>
      <c r="H46" s="12"/>
      <c r="I46" s="13"/>
    </row>
    <row r="47" spans="1:9" ht="20" customHeight="1" x14ac:dyDescent="0.2">
      <c r="A47" s="8" t="s">
        <v>175</v>
      </c>
      <c r="B47" s="8" t="s">
        <v>3</v>
      </c>
      <c r="C47" s="9" t="s">
        <v>22</v>
      </c>
      <c r="D47" s="10"/>
      <c r="E47" s="10"/>
      <c r="F47" s="14"/>
      <c r="G47" s="9"/>
      <c r="H47" s="12"/>
      <c r="I47" s="13"/>
    </row>
    <row r="48" spans="1:9" ht="20" customHeight="1" x14ac:dyDescent="0.2">
      <c r="A48" s="8" t="s">
        <v>176</v>
      </c>
      <c r="B48" s="8" t="s">
        <v>3</v>
      </c>
      <c r="C48" s="9" t="s">
        <v>90</v>
      </c>
      <c r="D48" s="10"/>
      <c r="E48" s="10"/>
      <c r="F48" s="14"/>
      <c r="G48" s="9"/>
      <c r="H48" s="12"/>
      <c r="I48" s="13"/>
    </row>
    <row r="49" spans="1:9" ht="20" customHeight="1" x14ac:dyDescent="0.2">
      <c r="A49" s="8" t="s">
        <v>177</v>
      </c>
      <c r="B49" s="8" t="s">
        <v>3</v>
      </c>
      <c r="C49" s="9" t="s">
        <v>91</v>
      </c>
      <c r="D49" s="10"/>
      <c r="E49" s="10"/>
      <c r="F49" s="14"/>
      <c r="G49" s="9"/>
      <c r="H49" s="12"/>
      <c r="I49" s="13"/>
    </row>
    <row r="50" spans="1:9" ht="20" customHeight="1" x14ac:dyDescent="0.2">
      <c r="A50" s="8" t="s">
        <v>178</v>
      </c>
      <c r="B50" s="8" t="s">
        <v>4</v>
      </c>
      <c r="C50" s="9" t="s">
        <v>23</v>
      </c>
      <c r="D50" s="10"/>
      <c r="E50" s="10"/>
      <c r="F50" s="14"/>
      <c r="G50" s="9"/>
      <c r="H50" s="12"/>
      <c r="I50" s="13"/>
    </row>
    <row r="51" spans="1:9" ht="20" customHeight="1" x14ac:dyDescent="0.2">
      <c r="A51" s="8" t="s">
        <v>179</v>
      </c>
      <c r="B51" s="8" t="s">
        <v>4</v>
      </c>
      <c r="C51" s="9" t="s">
        <v>75</v>
      </c>
      <c r="D51" s="10"/>
      <c r="E51" s="10"/>
      <c r="F51" s="14"/>
      <c r="G51" s="9"/>
      <c r="H51" s="12"/>
      <c r="I51" s="13"/>
    </row>
    <row r="52" spans="1:9" ht="20" customHeight="1" x14ac:dyDescent="0.2">
      <c r="A52" s="8" t="s">
        <v>180</v>
      </c>
      <c r="B52" s="8" t="s">
        <v>4</v>
      </c>
      <c r="C52" s="9" t="s">
        <v>24</v>
      </c>
      <c r="D52" s="10"/>
      <c r="E52" s="10"/>
      <c r="F52" s="14"/>
      <c r="G52" s="9"/>
      <c r="H52" s="12"/>
      <c r="I52" s="13"/>
    </row>
    <row r="53" spans="1:9" ht="20" customHeight="1" x14ac:dyDescent="0.2">
      <c r="A53" s="8" t="s">
        <v>181</v>
      </c>
      <c r="B53" s="8" t="s">
        <v>5</v>
      </c>
      <c r="C53" s="9" t="s">
        <v>25</v>
      </c>
      <c r="D53" s="10"/>
      <c r="E53" s="10"/>
      <c r="F53" s="14"/>
      <c r="G53" s="9"/>
      <c r="H53" s="12"/>
      <c r="I53" s="13"/>
    </row>
    <row r="54" spans="1:9" ht="20" customHeight="1" x14ac:dyDescent="0.2">
      <c r="A54" s="8" t="s">
        <v>182</v>
      </c>
      <c r="B54" s="8" t="s">
        <v>5</v>
      </c>
      <c r="C54" s="9" t="s">
        <v>26</v>
      </c>
      <c r="D54" s="10"/>
      <c r="E54" s="10"/>
      <c r="F54" s="14"/>
      <c r="G54" s="9"/>
      <c r="H54" s="12"/>
      <c r="I54" s="13"/>
    </row>
    <row r="55" spans="1:9" ht="20" customHeight="1" x14ac:dyDescent="0.2">
      <c r="A55" s="8" t="s">
        <v>183</v>
      </c>
      <c r="B55" s="8" t="s">
        <v>5</v>
      </c>
      <c r="C55" s="9" t="s">
        <v>27</v>
      </c>
      <c r="D55" s="10"/>
      <c r="E55" s="10"/>
      <c r="F55" s="14"/>
      <c r="G55" s="9"/>
      <c r="H55" s="12"/>
      <c r="I55" s="13"/>
    </row>
    <row r="56" spans="1:9" ht="20" customHeight="1" x14ac:dyDescent="0.2">
      <c r="A56" s="8" t="s">
        <v>184</v>
      </c>
      <c r="B56" s="8" t="s">
        <v>5</v>
      </c>
      <c r="C56" s="9" t="s">
        <v>28</v>
      </c>
      <c r="D56" s="10"/>
      <c r="E56" s="10"/>
      <c r="F56" s="14"/>
      <c r="G56" s="9"/>
      <c r="H56" s="12"/>
      <c r="I56" s="13"/>
    </row>
    <row r="57" spans="1:9" ht="20" customHeight="1" x14ac:dyDescent="0.2">
      <c r="A57" s="8" t="s">
        <v>185</v>
      </c>
      <c r="B57" s="8" t="s">
        <v>13</v>
      </c>
      <c r="C57" s="9" t="s">
        <v>48</v>
      </c>
      <c r="D57" s="10"/>
      <c r="E57" s="10"/>
      <c r="F57" s="14"/>
      <c r="G57" s="9"/>
      <c r="H57" s="12"/>
      <c r="I57" s="13"/>
    </row>
    <row r="58" spans="1:9" ht="20" customHeight="1" x14ac:dyDescent="0.2">
      <c r="A58" s="8" t="s">
        <v>186</v>
      </c>
      <c r="B58" s="8" t="s">
        <v>13</v>
      </c>
      <c r="C58" s="9" t="s">
        <v>49</v>
      </c>
      <c r="D58" s="10"/>
      <c r="E58" s="10"/>
      <c r="F58" s="14"/>
      <c r="G58" s="9"/>
      <c r="H58" s="12"/>
      <c r="I58" s="13"/>
    </row>
    <row r="59" spans="1:9" ht="20" customHeight="1" x14ac:dyDescent="0.2">
      <c r="A59" s="8" t="s">
        <v>187</v>
      </c>
      <c r="B59" s="8" t="s">
        <v>13</v>
      </c>
      <c r="C59" s="9" t="s">
        <v>50</v>
      </c>
      <c r="D59" s="10"/>
      <c r="E59" s="10"/>
      <c r="F59" s="14"/>
      <c r="G59" s="9"/>
      <c r="H59" s="12"/>
      <c r="I59" s="13"/>
    </row>
    <row r="60" spans="1:9" ht="20" customHeight="1" x14ac:dyDescent="0.2">
      <c r="A60" s="8" t="s">
        <v>188</v>
      </c>
      <c r="B60" s="8" t="s">
        <v>13</v>
      </c>
      <c r="C60" s="9" t="s">
        <v>51</v>
      </c>
      <c r="D60" s="10"/>
      <c r="E60" s="10"/>
      <c r="F60" s="14"/>
      <c r="G60" s="9"/>
      <c r="H60" s="12"/>
      <c r="I60" s="13"/>
    </row>
    <row r="61" spans="1:9" ht="20" customHeight="1" x14ac:dyDescent="0.2">
      <c r="A61" s="8" t="s">
        <v>189</v>
      </c>
      <c r="B61" s="8" t="s">
        <v>6</v>
      </c>
      <c r="C61" s="9" t="s">
        <v>71</v>
      </c>
      <c r="D61" s="10"/>
      <c r="E61" s="10"/>
      <c r="F61" s="14"/>
      <c r="G61" s="9"/>
      <c r="H61" s="12"/>
      <c r="I61" s="13"/>
    </row>
    <row r="62" spans="1:9" ht="20" customHeight="1" x14ac:dyDescent="0.2">
      <c r="A62" s="8" t="s">
        <v>190</v>
      </c>
      <c r="B62" s="8" t="s">
        <v>6</v>
      </c>
      <c r="C62" s="9" t="s">
        <v>72</v>
      </c>
      <c r="D62" s="10"/>
      <c r="E62" s="10"/>
      <c r="F62" s="14"/>
      <c r="G62" s="9"/>
      <c r="H62" s="12"/>
      <c r="I62" s="13"/>
    </row>
    <row r="63" spans="1:9" ht="20" customHeight="1" x14ac:dyDescent="0.2">
      <c r="A63" s="8" t="s">
        <v>191</v>
      </c>
      <c r="B63" s="8" t="s">
        <v>6</v>
      </c>
      <c r="C63" s="9" t="s">
        <v>76</v>
      </c>
      <c r="D63" s="10"/>
      <c r="E63" s="10"/>
      <c r="F63" s="14"/>
      <c r="G63" s="9"/>
      <c r="H63" s="12"/>
      <c r="I63" s="13"/>
    </row>
    <row r="64" spans="1:9" ht="20" customHeight="1" x14ac:dyDescent="0.2">
      <c r="A64" s="8" t="s">
        <v>192</v>
      </c>
      <c r="B64" s="8" t="s">
        <v>6</v>
      </c>
      <c r="C64" s="9" t="s">
        <v>29</v>
      </c>
      <c r="D64" s="10"/>
      <c r="E64" s="10"/>
      <c r="F64" s="14"/>
      <c r="G64" s="9"/>
      <c r="H64" s="12"/>
      <c r="I64" s="13"/>
    </row>
    <row r="65" spans="1:9" ht="20" customHeight="1" x14ac:dyDescent="0.2">
      <c r="A65" s="8" t="s">
        <v>193</v>
      </c>
      <c r="B65" s="8" t="s">
        <v>12</v>
      </c>
      <c r="C65" s="9" t="s">
        <v>45</v>
      </c>
      <c r="D65" s="10"/>
      <c r="E65" s="10"/>
      <c r="F65" s="14"/>
      <c r="G65" s="9"/>
      <c r="H65" s="12"/>
      <c r="I65" s="13"/>
    </row>
    <row r="66" spans="1:9" ht="20" customHeight="1" x14ac:dyDescent="0.2">
      <c r="A66" s="8" t="s">
        <v>194</v>
      </c>
      <c r="B66" s="8" t="s">
        <v>12</v>
      </c>
      <c r="C66" s="9" t="s">
        <v>46</v>
      </c>
      <c r="D66" s="10"/>
      <c r="E66" s="10"/>
      <c r="F66" s="14"/>
      <c r="G66" s="9"/>
      <c r="H66" s="12"/>
      <c r="I66" s="13"/>
    </row>
    <row r="67" spans="1:9" ht="20" customHeight="1" x14ac:dyDescent="0.2">
      <c r="A67" s="8" t="s">
        <v>195</v>
      </c>
      <c r="B67" s="8" t="s">
        <v>12</v>
      </c>
      <c r="C67" s="9" t="s">
        <v>47</v>
      </c>
      <c r="D67" s="10"/>
      <c r="E67" s="10"/>
      <c r="F67" s="14"/>
      <c r="G67" s="9"/>
      <c r="H67" s="12"/>
      <c r="I67" s="13"/>
    </row>
    <row r="68" spans="1:9" ht="20" customHeight="1" x14ac:dyDescent="0.2">
      <c r="A68" s="8" t="s">
        <v>196</v>
      </c>
      <c r="B68" s="8" t="s">
        <v>8</v>
      </c>
      <c r="C68" s="9" t="s">
        <v>31</v>
      </c>
      <c r="D68" s="10"/>
      <c r="E68" s="10"/>
      <c r="F68" s="14"/>
      <c r="G68" s="9"/>
      <c r="H68" s="12"/>
      <c r="I68" s="13"/>
    </row>
    <row r="69" spans="1:9" ht="20" customHeight="1" x14ac:dyDescent="0.2">
      <c r="A69" s="8" t="s">
        <v>197</v>
      </c>
      <c r="B69" s="8" t="s">
        <v>8</v>
      </c>
      <c r="C69" s="9" t="s">
        <v>32</v>
      </c>
      <c r="D69" s="10"/>
      <c r="E69" s="10"/>
      <c r="F69" s="14"/>
      <c r="G69" s="9"/>
      <c r="H69" s="12"/>
      <c r="I69" s="13"/>
    </row>
    <row r="70" spans="1:9" ht="20" customHeight="1" x14ac:dyDescent="0.2">
      <c r="A70" s="8" t="s">
        <v>198</v>
      </c>
      <c r="B70" s="8" t="s">
        <v>8</v>
      </c>
      <c r="C70" s="9" t="s">
        <v>33</v>
      </c>
      <c r="D70" s="10"/>
      <c r="E70" s="10"/>
      <c r="F70" s="14"/>
      <c r="G70" s="9"/>
      <c r="H70" s="12"/>
      <c r="I70" s="13"/>
    </row>
    <row r="71" spans="1:9" ht="20" customHeight="1" x14ac:dyDescent="0.2">
      <c r="A71" s="8" t="s">
        <v>199</v>
      </c>
      <c r="B71" s="8" t="s">
        <v>9</v>
      </c>
      <c r="C71" s="9" t="s">
        <v>34</v>
      </c>
      <c r="D71" s="10"/>
      <c r="E71" s="10"/>
      <c r="F71" s="14"/>
      <c r="G71" s="9"/>
      <c r="H71" s="12"/>
      <c r="I71" s="13"/>
    </row>
    <row r="72" spans="1:9" ht="20" customHeight="1" x14ac:dyDescent="0.2">
      <c r="A72" s="8" t="s">
        <v>200</v>
      </c>
      <c r="B72" s="8" t="s">
        <v>9</v>
      </c>
      <c r="C72" s="9" t="s">
        <v>35</v>
      </c>
      <c r="D72" s="10"/>
      <c r="E72" s="10"/>
      <c r="F72" s="14"/>
      <c r="G72" s="9"/>
      <c r="H72" s="12"/>
      <c r="I72" s="13"/>
    </row>
    <row r="73" spans="1:9" ht="20" customHeight="1" x14ac:dyDescent="0.2">
      <c r="A73" s="8" t="s">
        <v>201</v>
      </c>
      <c r="B73" s="8" t="s">
        <v>9</v>
      </c>
      <c r="C73" s="9" t="s">
        <v>36</v>
      </c>
      <c r="D73" s="10"/>
      <c r="E73" s="10"/>
      <c r="F73" s="14"/>
      <c r="G73" s="9"/>
      <c r="H73" s="12"/>
      <c r="I73" s="13"/>
    </row>
    <row r="74" spans="1:9" ht="20" customHeight="1" x14ac:dyDescent="0.2">
      <c r="A74" s="8" t="s">
        <v>202</v>
      </c>
      <c r="B74" s="8" t="s">
        <v>10</v>
      </c>
      <c r="C74" s="9" t="s">
        <v>37</v>
      </c>
      <c r="D74" s="10"/>
      <c r="E74" s="10"/>
      <c r="F74" s="14"/>
      <c r="G74" s="9"/>
      <c r="H74" s="12"/>
      <c r="I74" s="13"/>
    </row>
    <row r="75" spans="1:9" ht="20" customHeight="1" x14ac:dyDescent="0.2">
      <c r="A75" s="8" t="s">
        <v>203</v>
      </c>
      <c r="B75" s="8" t="s">
        <v>10</v>
      </c>
      <c r="C75" s="9" t="s">
        <v>38</v>
      </c>
      <c r="D75" s="10"/>
      <c r="E75" s="10"/>
      <c r="F75" s="14"/>
      <c r="G75" s="9"/>
      <c r="H75" s="12"/>
      <c r="I75" s="13"/>
    </row>
    <row r="76" spans="1:9" ht="20" customHeight="1" x14ac:dyDescent="0.2">
      <c r="A76" s="8" t="s">
        <v>204</v>
      </c>
      <c r="B76" s="8" t="s">
        <v>10</v>
      </c>
      <c r="C76" s="9" t="s">
        <v>39</v>
      </c>
      <c r="D76" s="10"/>
      <c r="E76" s="10"/>
      <c r="F76" s="14"/>
      <c r="G76" s="9"/>
      <c r="H76" s="12"/>
      <c r="I76" s="13"/>
    </row>
    <row r="77" spans="1:9" x14ac:dyDescent="0.2">
      <c r="A77" s="8" t="s">
        <v>292</v>
      </c>
      <c r="B77" s="8"/>
      <c r="C77" s="8"/>
      <c r="D77" s="16"/>
      <c r="E77" s="16"/>
      <c r="F77" s="16"/>
      <c r="G77" s="8"/>
      <c r="H77" s="12"/>
      <c r="I77" s="12"/>
    </row>
    <row r="78" spans="1:9" x14ac:dyDescent="0.2">
      <c r="B78" s="8"/>
      <c r="C78" s="8"/>
      <c r="D78" s="16"/>
      <c r="E78" s="16"/>
      <c r="F78" s="16"/>
      <c r="G78" s="8"/>
      <c r="H78" s="12"/>
      <c r="I78" s="12"/>
    </row>
    <row r="79" spans="1:9" x14ac:dyDescent="0.2">
      <c r="B79" s="8"/>
      <c r="C79" s="8"/>
      <c r="D79" s="16"/>
      <c r="E79" s="16"/>
      <c r="F79" s="16"/>
      <c r="G79" s="8"/>
      <c r="H79" s="12"/>
      <c r="I79" s="12"/>
    </row>
    <row r="80" spans="1:9" x14ac:dyDescent="0.2">
      <c r="B80" s="8"/>
      <c r="C80" s="8"/>
      <c r="D80" s="16"/>
      <c r="E80" s="16"/>
      <c r="F80" s="16"/>
      <c r="G80" s="8"/>
      <c r="H80" s="12"/>
      <c r="I80" s="12"/>
    </row>
    <row r="81" spans="2:9" x14ac:dyDescent="0.2">
      <c r="B81" s="8"/>
      <c r="C81" s="8"/>
      <c r="D81" s="16"/>
      <c r="E81" s="16"/>
      <c r="F81" s="16"/>
      <c r="G81" s="8"/>
      <c r="H81" s="12"/>
      <c r="I81" s="12"/>
    </row>
    <row r="82" spans="2:9" x14ac:dyDescent="0.2">
      <c r="B82" s="8"/>
      <c r="C82" s="8"/>
      <c r="D82" s="16"/>
      <c r="E82" s="16"/>
      <c r="F82" s="16"/>
      <c r="G82" s="8"/>
      <c r="H82" s="12"/>
      <c r="I82" s="12"/>
    </row>
    <row r="83" spans="2:9" x14ac:dyDescent="0.2">
      <c r="B83" s="8"/>
      <c r="C83" s="8"/>
      <c r="D83" s="16"/>
      <c r="E83" s="16"/>
      <c r="F83" s="16"/>
      <c r="G83" s="8"/>
      <c r="H83" s="12"/>
      <c r="I83" s="12"/>
    </row>
    <row r="84" spans="2:9" x14ac:dyDescent="0.2">
      <c r="B84" s="8"/>
      <c r="C84" s="8"/>
      <c r="D84" s="16"/>
      <c r="E84" s="16"/>
      <c r="F84" s="16"/>
      <c r="G84" s="8"/>
      <c r="H84" s="12"/>
      <c r="I84" s="12"/>
    </row>
    <row r="85" spans="2:9" x14ac:dyDescent="0.2">
      <c r="B85" s="8"/>
      <c r="C85" s="8"/>
      <c r="D85" s="16"/>
      <c r="E85" s="16"/>
      <c r="F85" s="16"/>
      <c r="G85" s="8"/>
      <c r="H85" s="12"/>
      <c r="I85" s="12"/>
    </row>
    <row r="86" spans="2:9" x14ac:dyDescent="0.2">
      <c r="B86" s="8"/>
      <c r="C86" s="8"/>
      <c r="D86" s="16"/>
      <c r="E86" s="16"/>
      <c r="F86" s="16"/>
      <c r="G86" s="8"/>
      <c r="H86" s="12"/>
      <c r="I86" s="12"/>
    </row>
    <row r="87" spans="2:9" x14ac:dyDescent="0.2">
      <c r="B87" s="8"/>
      <c r="C87" s="8"/>
      <c r="D87" s="16"/>
      <c r="E87" s="16"/>
      <c r="F87" s="16"/>
      <c r="G87" s="8"/>
      <c r="H87" s="12"/>
      <c r="I87" s="12"/>
    </row>
    <row r="88" spans="2:9" x14ac:dyDescent="0.2">
      <c r="B88" s="8"/>
      <c r="C88" s="8"/>
      <c r="D88" s="16"/>
      <c r="E88" s="16"/>
      <c r="F88" s="16"/>
      <c r="G88" s="8"/>
      <c r="H88" s="12"/>
      <c r="I88" s="12"/>
    </row>
    <row r="89" spans="2:9" x14ac:dyDescent="0.2">
      <c r="B89" s="8"/>
      <c r="C89" s="8"/>
      <c r="D89" s="16"/>
      <c r="E89" s="16"/>
      <c r="F89" s="16"/>
      <c r="G89" s="8"/>
      <c r="H89" s="12"/>
      <c r="I89" s="12"/>
    </row>
    <row r="90" spans="2:9" x14ac:dyDescent="0.2">
      <c r="B90" s="8"/>
      <c r="C90" s="8"/>
      <c r="D90" s="16"/>
      <c r="E90" s="16"/>
      <c r="F90" s="16"/>
      <c r="G90" s="8"/>
      <c r="H90" s="12"/>
      <c r="I90" s="12"/>
    </row>
    <row r="91" spans="2:9" x14ac:dyDescent="0.2">
      <c r="B91" s="8"/>
      <c r="C91" s="8"/>
      <c r="D91" s="16"/>
      <c r="E91" s="16"/>
      <c r="F91" s="16"/>
      <c r="G91" s="8"/>
      <c r="H91" s="12"/>
      <c r="I91" s="12"/>
    </row>
    <row r="92" spans="2:9" x14ac:dyDescent="0.2">
      <c r="B92" s="8"/>
      <c r="C92" s="8"/>
      <c r="D92" s="16"/>
      <c r="E92" s="16"/>
      <c r="F92" s="16"/>
      <c r="G92" s="8"/>
      <c r="H92" s="12"/>
      <c r="I92" s="12"/>
    </row>
    <row r="93" spans="2:9" x14ac:dyDescent="0.2">
      <c r="B93" s="8"/>
      <c r="C93" s="8"/>
      <c r="D93" s="16"/>
      <c r="E93" s="16"/>
      <c r="F93" s="16"/>
      <c r="G93" s="8"/>
      <c r="H93" s="12"/>
      <c r="I93" s="12"/>
    </row>
    <row r="94" spans="2:9" x14ac:dyDescent="0.2">
      <c r="B94" s="8"/>
      <c r="C94" s="8"/>
      <c r="D94" s="16"/>
      <c r="E94" s="16"/>
      <c r="F94" s="16"/>
      <c r="G94" s="8"/>
      <c r="H94" s="12"/>
      <c r="I94" s="12"/>
    </row>
    <row r="95" spans="2:9" x14ac:dyDescent="0.2">
      <c r="B95" s="8"/>
      <c r="C95" s="8"/>
      <c r="D95" s="16"/>
      <c r="E95" s="16"/>
      <c r="F95" s="16"/>
      <c r="G95" s="8"/>
      <c r="H95" s="12"/>
      <c r="I95" s="12"/>
    </row>
    <row r="96" spans="2:9" x14ac:dyDescent="0.2">
      <c r="B96" s="8"/>
      <c r="C96" s="8"/>
      <c r="D96" s="16"/>
      <c r="E96" s="16"/>
      <c r="F96" s="16"/>
      <c r="G96" s="8"/>
      <c r="H96" s="12"/>
      <c r="I96" s="12"/>
    </row>
    <row r="97" spans="2:9" x14ac:dyDescent="0.2">
      <c r="B97" s="8"/>
      <c r="C97" s="8"/>
      <c r="D97" s="16"/>
      <c r="E97" s="16"/>
      <c r="F97" s="16"/>
      <c r="G97" s="8"/>
      <c r="H97" s="12"/>
      <c r="I97" s="12"/>
    </row>
    <row r="98" spans="2:9" x14ac:dyDescent="0.2">
      <c r="B98" s="8"/>
      <c r="C98" s="8"/>
      <c r="D98" s="16"/>
      <c r="E98" s="16"/>
      <c r="F98" s="16"/>
      <c r="G98" s="8"/>
      <c r="H98" s="12"/>
      <c r="I98" s="12"/>
    </row>
    <row r="99" spans="2:9" x14ac:dyDescent="0.2">
      <c r="B99" s="8"/>
      <c r="C99" s="8"/>
      <c r="D99" s="16"/>
      <c r="E99" s="16"/>
      <c r="F99" s="16"/>
      <c r="G99" s="8"/>
      <c r="H99" s="12"/>
      <c r="I99" s="12"/>
    </row>
    <row r="100" spans="2:9" x14ac:dyDescent="0.2">
      <c r="B100" s="8"/>
      <c r="C100" s="8"/>
      <c r="D100" s="16"/>
      <c r="E100" s="16"/>
      <c r="F100" s="16"/>
      <c r="G100" s="8"/>
      <c r="H100" s="12"/>
      <c r="I100" s="12"/>
    </row>
    <row r="101" spans="2:9" x14ac:dyDescent="0.2">
      <c r="B101" s="8"/>
      <c r="C101" s="8"/>
      <c r="D101" s="16"/>
      <c r="E101" s="16"/>
      <c r="F101" s="16"/>
      <c r="G101" s="8"/>
      <c r="H101" s="12"/>
      <c r="I101" s="12"/>
    </row>
    <row r="102" spans="2:9" x14ac:dyDescent="0.2">
      <c r="B102" s="8"/>
      <c r="C102" s="8"/>
      <c r="D102" s="16"/>
      <c r="E102" s="16"/>
      <c r="F102" s="16"/>
      <c r="G102" s="8"/>
      <c r="H102" s="12"/>
      <c r="I102" s="12"/>
    </row>
    <row r="103" spans="2:9" x14ac:dyDescent="0.2">
      <c r="B103" s="8"/>
      <c r="C103" s="8"/>
      <c r="D103" s="16"/>
      <c r="E103" s="16"/>
      <c r="F103" s="16"/>
      <c r="G103" s="8"/>
      <c r="H103" s="12"/>
      <c r="I103" s="12"/>
    </row>
    <row r="104" spans="2:9" x14ac:dyDescent="0.2">
      <c r="B104" s="8"/>
      <c r="C104" s="8"/>
      <c r="D104" s="16"/>
      <c r="E104" s="16"/>
      <c r="F104" s="16"/>
      <c r="G104" s="8"/>
      <c r="H104" s="12"/>
      <c r="I104" s="12"/>
    </row>
    <row r="105" spans="2:9" x14ac:dyDescent="0.2">
      <c r="B105" s="8"/>
      <c r="C105" s="8"/>
      <c r="D105" s="16"/>
      <c r="E105" s="16"/>
      <c r="F105" s="16"/>
      <c r="G105" s="8"/>
      <c r="H105" s="12"/>
      <c r="I105" s="12"/>
    </row>
    <row r="106" spans="2:9" x14ac:dyDescent="0.2">
      <c r="B106" s="8"/>
      <c r="C106" s="8"/>
      <c r="D106" s="16"/>
      <c r="E106" s="16"/>
      <c r="F106" s="16"/>
      <c r="G106" s="8"/>
      <c r="H106" s="12"/>
      <c r="I106" s="12"/>
    </row>
    <row r="107" spans="2:9" x14ac:dyDescent="0.2">
      <c r="B107" s="8"/>
      <c r="C107" s="8"/>
      <c r="D107" s="16"/>
      <c r="E107" s="16"/>
      <c r="F107" s="16"/>
      <c r="G107" s="8"/>
      <c r="H107" s="12"/>
      <c r="I107" s="12"/>
    </row>
    <row r="108" spans="2:9" x14ac:dyDescent="0.2">
      <c r="B108" s="8"/>
      <c r="C108" s="8"/>
      <c r="D108" s="16"/>
      <c r="E108" s="16"/>
      <c r="F108" s="16"/>
      <c r="G108" s="8"/>
      <c r="H108" s="12"/>
      <c r="I108" s="12"/>
    </row>
    <row r="109" spans="2:9" x14ac:dyDescent="0.2">
      <c r="B109" s="8"/>
      <c r="C109" s="8"/>
      <c r="D109" s="16"/>
      <c r="E109" s="16"/>
      <c r="F109" s="16"/>
      <c r="G109" s="8"/>
      <c r="H109" s="12"/>
      <c r="I109" s="12"/>
    </row>
    <row r="110" spans="2:9" x14ac:dyDescent="0.2">
      <c r="B110" s="8"/>
      <c r="C110" s="8"/>
      <c r="D110" s="16"/>
      <c r="E110" s="16"/>
      <c r="F110" s="16"/>
      <c r="G110" s="8"/>
      <c r="H110" s="12"/>
      <c r="I110" s="12"/>
    </row>
    <row r="111" spans="2:9" x14ac:dyDescent="0.2">
      <c r="B111" s="8"/>
      <c r="C111" s="8"/>
      <c r="D111" s="16"/>
      <c r="E111" s="16"/>
      <c r="F111" s="16"/>
      <c r="G111" s="8"/>
      <c r="H111" s="12"/>
      <c r="I111" s="12"/>
    </row>
    <row r="112" spans="2:9" x14ac:dyDescent="0.2">
      <c r="B112" s="8"/>
      <c r="C112" s="8"/>
      <c r="D112" s="16"/>
      <c r="E112" s="16"/>
      <c r="F112" s="16"/>
      <c r="G112" s="8"/>
      <c r="H112" s="12"/>
      <c r="I112" s="12"/>
    </row>
    <row r="113" spans="2:9" x14ac:dyDescent="0.2">
      <c r="B113" s="8"/>
      <c r="C113" s="8"/>
      <c r="D113" s="16"/>
      <c r="E113" s="16"/>
      <c r="F113" s="16"/>
      <c r="G113" s="8"/>
      <c r="H113" s="12"/>
      <c r="I113" s="12"/>
    </row>
    <row r="114" spans="2:9" x14ac:dyDescent="0.2">
      <c r="B114" s="8"/>
      <c r="C114" s="8"/>
      <c r="D114" s="16"/>
      <c r="E114" s="16"/>
      <c r="F114" s="16"/>
      <c r="G114" s="8"/>
      <c r="H114" s="12"/>
      <c r="I114" s="12"/>
    </row>
    <row r="115" spans="2:9" x14ac:dyDescent="0.2">
      <c r="B115" s="8"/>
      <c r="C115" s="8"/>
      <c r="D115" s="16"/>
      <c r="E115" s="16"/>
      <c r="F115" s="16"/>
      <c r="G115" s="8"/>
      <c r="H115" s="12"/>
      <c r="I115" s="12"/>
    </row>
    <row r="116" spans="2:9" x14ac:dyDescent="0.2">
      <c r="B116" s="8"/>
      <c r="C116" s="8"/>
      <c r="D116" s="16"/>
      <c r="E116" s="16"/>
      <c r="F116" s="16"/>
      <c r="G116" s="8"/>
      <c r="H116" s="12"/>
      <c r="I116" s="12"/>
    </row>
    <row r="117" spans="2:9" x14ac:dyDescent="0.2">
      <c r="B117" s="8"/>
      <c r="C117" s="8"/>
      <c r="D117" s="16"/>
      <c r="E117" s="16"/>
      <c r="F117" s="16"/>
      <c r="G117" s="8"/>
      <c r="H117" s="12"/>
      <c r="I117" s="12"/>
    </row>
    <row r="118" spans="2:9" x14ac:dyDescent="0.2">
      <c r="B118" s="8"/>
      <c r="C118" s="8"/>
      <c r="D118" s="16"/>
      <c r="E118" s="16"/>
      <c r="F118" s="16"/>
      <c r="G118" s="8"/>
      <c r="H118" s="12"/>
      <c r="I118" s="12"/>
    </row>
    <row r="119" spans="2:9" x14ac:dyDescent="0.2">
      <c r="B119" s="8"/>
      <c r="C119" s="8"/>
      <c r="D119" s="16"/>
      <c r="E119" s="16"/>
      <c r="F119" s="16"/>
      <c r="G119" s="8"/>
      <c r="H119" s="12"/>
      <c r="I119" s="12"/>
    </row>
    <row r="120" spans="2:9" x14ac:dyDescent="0.2">
      <c r="B120" s="8"/>
      <c r="C120" s="8"/>
      <c r="D120" s="16"/>
      <c r="E120" s="16"/>
      <c r="F120" s="16"/>
      <c r="G120" s="8"/>
      <c r="H120" s="12"/>
      <c r="I120" s="12"/>
    </row>
  </sheetData>
  <autoFilter ref="A5:I5" xr:uid="{00000000-0001-0000-0000-000000000000}"/>
  <phoneticPr fontId="4" type="noConversion"/>
  <conditionalFormatting sqref="D6 D7:E76">
    <cfRule type="cellIs" dxfId="23" priority="5" operator="equal">
      <formula>"B"</formula>
    </cfRule>
    <cfRule type="cellIs" dxfId="22" priority="6" operator="equal">
      <formula>"A"</formula>
    </cfRule>
    <cfRule type="cellIs" dxfId="21" priority="7" operator="equal">
      <formula>"C"</formula>
    </cfRule>
  </conditionalFormatting>
  <conditionalFormatting sqref="H6:H76">
    <cfRule type="cellIs" dxfId="20" priority="1" operator="equal">
      <formula>"Offen"</formula>
    </cfRule>
    <cfRule type="cellIs" dxfId="19" priority="2" operator="equal">
      <formula>"in Bearbeitung"</formula>
    </cfRule>
    <cfRule type="cellIs" dxfId="18" priority="3" operator="equal">
      <formula>"Abgeschlossen"</formula>
    </cfRule>
  </conditionalFormatting>
  <dataValidations count="2">
    <dataValidation type="list" allowBlank="1" showInputMessage="1" showErrorMessage="1" sqref="D6:D76" xr:uid="{2DE22589-8F51-4941-A9EF-441F3EA04A61}">
      <formula1>" ,A,B,C"</formula1>
    </dataValidation>
    <dataValidation type="list" allowBlank="1" showInputMessage="1" showErrorMessage="1" sqref="H6:H76" xr:uid="{02E5BBD8-7309-8943-8C63-A5D502D09E7E}">
      <formula1>" ,Offen, in Bearbeitung, Abgeschlossen"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3A6B1-08E1-414C-9ACB-8944F4E90DB3}">
  <sheetPr codeName="Sheet2">
    <tabColor theme="4" tint="-0.249977111117893"/>
  </sheetPr>
  <dimension ref="A1:I120"/>
  <sheetViews>
    <sheetView showGridLines="0" zoomScale="90" zoomScaleNormal="90" workbookViewId="0">
      <pane ySplit="5" topLeftCell="A6" activePane="bottomLeft" state="frozen"/>
      <selection pane="bottomLeft"/>
    </sheetView>
  </sheetViews>
  <sheetFormatPr baseColWidth="10" defaultColWidth="8.83203125" defaultRowHeight="15" x14ac:dyDescent="0.2"/>
  <cols>
    <col min="1" max="1" width="8.83203125" style="8"/>
    <col min="2" max="2" width="20" style="2" bestFit="1" customWidth="1"/>
    <col min="3" max="3" width="131.6640625" style="3" customWidth="1"/>
    <col min="4" max="4" width="7.5" customWidth="1"/>
    <col min="5" max="5" width="22" customWidth="1"/>
    <col min="6" max="6" width="36.5" customWidth="1"/>
    <col min="7" max="7" width="26.6640625" style="2" customWidth="1"/>
    <col min="8" max="8" width="12.1640625" style="5" bestFit="1" customWidth="1"/>
    <col min="9" max="9" width="16.33203125" style="5" customWidth="1"/>
  </cols>
  <sheetData>
    <row r="1" spans="1:9" x14ac:dyDescent="0.2">
      <c r="A1" s="4" t="str">
        <f>+"Projekt "&amp;Dashboard!C7</f>
        <v xml:space="preserve">Projekt </v>
      </c>
    </row>
    <row r="2" spans="1:9" x14ac:dyDescent="0.2">
      <c r="A2" s="2" t="s">
        <v>60</v>
      </c>
    </row>
    <row r="3" spans="1:9" x14ac:dyDescent="0.2">
      <c r="A3" s="2"/>
    </row>
    <row r="4" spans="1:9" x14ac:dyDescent="0.2">
      <c r="A4" s="4" t="s">
        <v>97</v>
      </c>
    </row>
    <row r="5" spans="1:9" ht="32" x14ac:dyDescent="0.2">
      <c r="A5" s="19" t="s">
        <v>349</v>
      </c>
      <c r="B5" s="19" t="s">
        <v>0</v>
      </c>
      <c r="C5" s="20" t="s">
        <v>52</v>
      </c>
      <c r="D5" s="21" t="s">
        <v>59</v>
      </c>
      <c r="E5" s="20" t="s">
        <v>93</v>
      </c>
      <c r="F5" s="21" t="s">
        <v>57</v>
      </c>
      <c r="G5" s="21" t="s">
        <v>67</v>
      </c>
      <c r="H5" s="21" t="s">
        <v>58</v>
      </c>
      <c r="I5" s="20" t="s">
        <v>96</v>
      </c>
    </row>
    <row r="6" spans="1:9" ht="32" x14ac:dyDescent="0.2">
      <c r="A6" s="8" t="s">
        <v>133</v>
      </c>
      <c r="B6" s="8" t="s">
        <v>1</v>
      </c>
      <c r="C6" s="9" t="s">
        <v>98</v>
      </c>
      <c r="D6" s="10"/>
      <c r="E6" s="55"/>
      <c r="F6" s="11"/>
      <c r="G6" s="9"/>
      <c r="H6" s="12"/>
      <c r="I6" s="13"/>
    </row>
    <row r="7" spans="1:9" ht="32" x14ac:dyDescent="0.2">
      <c r="A7" s="8" t="s">
        <v>134</v>
      </c>
      <c r="B7" s="8" t="s">
        <v>1</v>
      </c>
      <c r="C7" s="9" t="s">
        <v>99</v>
      </c>
      <c r="D7" s="10"/>
      <c r="E7" s="10"/>
      <c r="F7" s="14"/>
      <c r="G7" s="9"/>
      <c r="H7" s="12"/>
      <c r="I7" s="13"/>
    </row>
    <row r="8" spans="1:9" ht="32" x14ac:dyDescent="0.2">
      <c r="A8" s="8" t="s">
        <v>135</v>
      </c>
      <c r="B8" s="8" t="s">
        <v>1</v>
      </c>
      <c r="C8" s="9" t="s">
        <v>100</v>
      </c>
      <c r="D8" s="10"/>
      <c r="E8" s="10"/>
      <c r="F8" s="14"/>
      <c r="G8" s="9"/>
      <c r="H8" s="12"/>
      <c r="I8" s="13"/>
    </row>
    <row r="9" spans="1:9" ht="16" x14ac:dyDescent="0.2">
      <c r="A9" s="8" t="s">
        <v>136</v>
      </c>
      <c r="B9" s="8" t="s">
        <v>1</v>
      </c>
      <c r="C9" s="9" t="s">
        <v>101</v>
      </c>
      <c r="D9" s="10"/>
      <c r="E9" s="10"/>
      <c r="F9" s="14"/>
      <c r="G9" s="9"/>
      <c r="H9" s="12"/>
      <c r="I9" s="13"/>
    </row>
    <row r="10" spans="1:9" ht="16" x14ac:dyDescent="0.2">
      <c r="A10" s="8" t="s">
        <v>137</v>
      </c>
      <c r="B10" s="8" t="s">
        <v>1</v>
      </c>
      <c r="C10" s="9" t="s">
        <v>114</v>
      </c>
      <c r="D10" s="10"/>
      <c r="E10" s="10"/>
      <c r="F10" s="14"/>
      <c r="G10" s="9"/>
      <c r="H10" s="12"/>
      <c r="I10" s="13"/>
    </row>
    <row r="11" spans="1:9" ht="32" x14ac:dyDescent="0.2">
      <c r="A11" s="8" t="s">
        <v>138</v>
      </c>
      <c r="B11" s="8" t="s">
        <v>1</v>
      </c>
      <c r="C11" s="9" t="s">
        <v>102</v>
      </c>
      <c r="D11" s="10"/>
      <c r="E11" s="10"/>
      <c r="F11" s="14"/>
      <c r="G11" s="9"/>
      <c r="H11" s="12"/>
      <c r="I11" s="13"/>
    </row>
    <row r="12" spans="1:9" ht="32" x14ac:dyDescent="0.2">
      <c r="A12" s="8" t="s">
        <v>139</v>
      </c>
      <c r="B12" s="8" t="s">
        <v>1</v>
      </c>
      <c r="C12" s="9" t="s">
        <v>103</v>
      </c>
      <c r="D12" s="10"/>
      <c r="E12" s="10"/>
      <c r="F12" s="14"/>
      <c r="G12" s="9"/>
      <c r="H12" s="12"/>
      <c r="I12" s="13"/>
    </row>
    <row r="13" spans="1:9" ht="32" x14ac:dyDescent="0.2">
      <c r="A13" s="8" t="s">
        <v>140</v>
      </c>
      <c r="B13" s="8" t="s">
        <v>1</v>
      </c>
      <c r="C13" s="9" t="s">
        <v>104</v>
      </c>
      <c r="D13" s="10"/>
      <c r="E13" s="10"/>
      <c r="F13" s="14"/>
      <c r="G13" s="9"/>
      <c r="H13" s="12"/>
      <c r="I13" s="13"/>
    </row>
    <row r="14" spans="1:9" ht="32" x14ac:dyDescent="0.2">
      <c r="A14" s="8" t="s">
        <v>141</v>
      </c>
      <c r="B14" s="8" t="s">
        <v>1</v>
      </c>
      <c r="C14" s="9" t="s">
        <v>105</v>
      </c>
      <c r="D14" s="10"/>
      <c r="E14" s="10"/>
      <c r="F14" s="14"/>
      <c r="G14" s="9"/>
      <c r="H14" s="12"/>
      <c r="I14" s="13"/>
    </row>
    <row r="15" spans="1:9" ht="32" x14ac:dyDescent="0.2">
      <c r="A15" s="8" t="s">
        <v>142</v>
      </c>
      <c r="B15" s="8" t="s">
        <v>1</v>
      </c>
      <c r="C15" s="9" t="s">
        <v>106</v>
      </c>
      <c r="D15" s="10"/>
      <c r="E15" s="10"/>
      <c r="F15" s="14"/>
      <c r="G15" s="9"/>
      <c r="H15" s="12"/>
      <c r="I15" s="13"/>
    </row>
    <row r="16" spans="1:9" ht="32" x14ac:dyDescent="0.2">
      <c r="A16" s="8" t="s">
        <v>205</v>
      </c>
      <c r="B16" s="8" t="s">
        <v>1</v>
      </c>
      <c r="C16" s="9" t="s">
        <v>107</v>
      </c>
      <c r="D16" s="10"/>
      <c r="E16" s="10"/>
      <c r="F16" s="14"/>
      <c r="G16" s="9"/>
      <c r="H16" s="12"/>
      <c r="I16" s="13"/>
    </row>
    <row r="17" spans="1:9" ht="16" x14ac:dyDescent="0.2">
      <c r="A17" s="8" t="s">
        <v>206</v>
      </c>
      <c r="B17" s="8" t="s">
        <v>1</v>
      </c>
      <c r="C17" s="9" t="s">
        <v>108</v>
      </c>
      <c r="D17" s="10"/>
      <c r="E17" s="10"/>
      <c r="F17" s="14"/>
      <c r="G17" s="9"/>
      <c r="H17" s="12"/>
      <c r="I17" s="13"/>
    </row>
    <row r="18" spans="1:9" ht="16" x14ac:dyDescent="0.2">
      <c r="A18" s="8" t="s">
        <v>207</v>
      </c>
      <c r="B18" s="8" t="s">
        <v>1</v>
      </c>
      <c r="C18" s="9" t="s">
        <v>109</v>
      </c>
      <c r="D18" s="10"/>
      <c r="E18" s="10"/>
      <c r="F18" s="14"/>
      <c r="G18" s="9"/>
      <c r="H18" s="12"/>
      <c r="I18" s="13"/>
    </row>
    <row r="19" spans="1:9" ht="32" x14ac:dyDescent="0.2">
      <c r="A19" s="8" t="s">
        <v>208</v>
      </c>
      <c r="B19" s="8" t="s">
        <v>1</v>
      </c>
      <c r="C19" s="9" t="s">
        <v>110</v>
      </c>
      <c r="D19" s="10"/>
      <c r="E19" s="10"/>
      <c r="F19" s="14"/>
      <c r="G19" s="9"/>
      <c r="H19" s="12"/>
      <c r="I19" s="13"/>
    </row>
    <row r="20" spans="1:9" ht="32" x14ac:dyDescent="0.2">
      <c r="A20" s="8" t="s">
        <v>209</v>
      </c>
      <c r="B20" s="8" t="s">
        <v>1</v>
      </c>
      <c r="C20" s="9" t="s">
        <v>111</v>
      </c>
      <c r="D20" s="10"/>
      <c r="E20" s="10"/>
      <c r="F20" s="14"/>
      <c r="G20" s="9"/>
      <c r="H20" s="12"/>
      <c r="I20" s="13"/>
    </row>
    <row r="21" spans="1:9" ht="48" x14ac:dyDescent="0.2">
      <c r="A21" s="8" t="s">
        <v>210</v>
      </c>
      <c r="B21" s="8" t="s">
        <v>1</v>
      </c>
      <c r="C21" s="9" t="s">
        <v>112</v>
      </c>
      <c r="D21" s="10"/>
      <c r="E21" s="10"/>
      <c r="F21" s="14"/>
      <c r="G21" s="9"/>
      <c r="H21" s="12"/>
      <c r="I21" s="13"/>
    </row>
    <row r="22" spans="1:9" ht="32" x14ac:dyDescent="0.2">
      <c r="A22" s="8" t="s">
        <v>211</v>
      </c>
      <c r="B22" s="8" t="s">
        <v>1</v>
      </c>
      <c r="C22" s="9" t="s">
        <v>113</v>
      </c>
      <c r="D22" s="10"/>
      <c r="E22" s="10"/>
      <c r="F22" s="14"/>
      <c r="G22" s="9"/>
      <c r="H22" s="12"/>
      <c r="I22" s="13"/>
    </row>
    <row r="23" spans="1:9" ht="20" customHeight="1" x14ac:dyDescent="0.2">
      <c r="A23" s="8" t="s">
        <v>143</v>
      </c>
      <c r="B23" s="8" t="s">
        <v>126</v>
      </c>
      <c r="C23" s="9" t="s">
        <v>115</v>
      </c>
      <c r="D23" s="10"/>
      <c r="E23" s="10"/>
      <c r="F23" s="14"/>
      <c r="G23" s="9"/>
      <c r="H23" s="12"/>
      <c r="I23" s="13"/>
    </row>
    <row r="24" spans="1:9" ht="20" customHeight="1" x14ac:dyDescent="0.2">
      <c r="A24" s="8" t="s">
        <v>144</v>
      </c>
      <c r="B24" s="8" t="s">
        <v>126</v>
      </c>
      <c r="C24" s="9" t="s">
        <v>116</v>
      </c>
      <c r="D24" s="10"/>
      <c r="E24" s="10"/>
      <c r="F24" s="14"/>
      <c r="G24" s="9"/>
      <c r="H24" s="12"/>
      <c r="I24" s="13"/>
    </row>
    <row r="25" spans="1:9" ht="20" customHeight="1" x14ac:dyDescent="0.2">
      <c r="A25" s="8" t="s">
        <v>145</v>
      </c>
      <c r="B25" s="8" t="s">
        <v>126</v>
      </c>
      <c r="C25" s="9" t="s">
        <v>117</v>
      </c>
      <c r="D25" s="10"/>
      <c r="E25" s="10"/>
      <c r="F25" s="14"/>
      <c r="G25" s="9"/>
      <c r="H25" s="12"/>
      <c r="I25" s="13"/>
    </row>
    <row r="26" spans="1:9" ht="20" customHeight="1" x14ac:dyDescent="0.2">
      <c r="A26" s="8" t="s">
        <v>146</v>
      </c>
      <c r="B26" s="8" t="s">
        <v>126</v>
      </c>
      <c r="C26" s="9" t="s">
        <v>118</v>
      </c>
      <c r="D26" s="10"/>
      <c r="E26" s="10"/>
      <c r="F26" s="14"/>
      <c r="G26" s="9"/>
      <c r="H26" s="12"/>
      <c r="I26" s="13"/>
    </row>
    <row r="27" spans="1:9" ht="20" customHeight="1" x14ac:dyDescent="0.2">
      <c r="A27" s="8" t="s">
        <v>212</v>
      </c>
      <c r="B27" s="8" t="s">
        <v>126</v>
      </c>
      <c r="C27" s="9" t="s">
        <v>119</v>
      </c>
      <c r="D27" s="10"/>
      <c r="E27" s="10"/>
      <c r="F27" s="14"/>
      <c r="G27" s="9"/>
      <c r="H27" s="12"/>
      <c r="I27" s="13"/>
    </row>
    <row r="28" spans="1:9" ht="20" customHeight="1" x14ac:dyDescent="0.2">
      <c r="A28" s="8" t="s">
        <v>213</v>
      </c>
      <c r="B28" s="8" t="s">
        <v>126</v>
      </c>
      <c r="C28" s="9" t="s">
        <v>120</v>
      </c>
      <c r="D28" s="10"/>
      <c r="E28" s="10"/>
      <c r="F28" s="14"/>
      <c r="G28" s="9"/>
      <c r="H28" s="12"/>
      <c r="I28" s="13"/>
    </row>
    <row r="29" spans="1:9" ht="20" customHeight="1" x14ac:dyDescent="0.2">
      <c r="A29" s="8" t="s">
        <v>214</v>
      </c>
      <c r="B29" s="8" t="s">
        <v>126</v>
      </c>
      <c r="C29" s="9" t="s">
        <v>121</v>
      </c>
      <c r="D29" s="10"/>
      <c r="E29" s="10"/>
      <c r="F29" s="14"/>
      <c r="G29" s="9"/>
      <c r="H29" s="12"/>
      <c r="I29" s="13"/>
    </row>
    <row r="30" spans="1:9" ht="20" customHeight="1" x14ac:dyDescent="0.2">
      <c r="A30" s="8" t="s">
        <v>215</v>
      </c>
      <c r="B30" s="8" t="s">
        <v>126</v>
      </c>
      <c r="C30" s="9" t="s">
        <v>122</v>
      </c>
      <c r="D30" s="10"/>
      <c r="E30" s="10"/>
      <c r="F30" s="14"/>
      <c r="G30" s="9"/>
      <c r="H30" s="12"/>
      <c r="I30" s="13"/>
    </row>
    <row r="31" spans="1:9" ht="20" customHeight="1" x14ac:dyDescent="0.2">
      <c r="A31" s="8" t="s">
        <v>216</v>
      </c>
      <c r="B31" s="8" t="s">
        <v>126</v>
      </c>
      <c r="C31" s="9" t="s">
        <v>123</v>
      </c>
      <c r="D31" s="10"/>
      <c r="E31" s="10"/>
      <c r="F31" s="14"/>
      <c r="G31" s="9"/>
      <c r="H31" s="12"/>
      <c r="I31" s="13"/>
    </row>
    <row r="32" spans="1:9" ht="20" customHeight="1" x14ac:dyDescent="0.2">
      <c r="A32" s="8" t="s">
        <v>217</v>
      </c>
      <c r="B32" s="8" t="s">
        <v>126</v>
      </c>
      <c r="C32" s="9" t="s">
        <v>124</v>
      </c>
      <c r="D32" s="10"/>
      <c r="E32" s="10"/>
      <c r="F32" s="14"/>
      <c r="G32" s="9"/>
      <c r="H32" s="12"/>
      <c r="I32" s="13"/>
    </row>
    <row r="33" spans="1:9" ht="20" customHeight="1" x14ac:dyDescent="0.2">
      <c r="A33" s="8" t="s">
        <v>218</v>
      </c>
      <c r="B33" s="8" t="s">
        <v>126</v>
      </c>
      <c r="C33" s="9" t="s">
        <v>125</v>
      </c>
      <c r="D33" s="10"/>
      <c r="E33" s="10"/>
      <c r="F33" s="14"/>
      <c r="G33" s="9"/>
      <c r="H33" s="12"/>
      <c r="I33" s="13"/>
    </row>
    <row r="34" spans="1:9" ht="20" customHeight="1" x14ac:dyDescent="0.2">
      <c r="A34" s="8" t="s">
        <v>147</v>
      </c>
      <c r="B34" s="8" t="s">
        <v>130</v>
      </c>
      <c r="C34" s="9" t="s">
        <v>127</v>
      </c>
      <c r="D34" s="10"/>
      <c r="E34" s="10"/>
      <c r="F34" s="14"/>
      <c r="G34" s="9"/>
      <c r="H34" s="12"/>
      <c r="I34" s="13"/>
    </row>
    <row r="35" spans="1:9" ht="20" customHeight="1" x14ac:dyDescent="0.2">
      <c r="A35" s="8" t="s">
        <v>148</v>
      </c>
      <c r="B35" s="8" t="s">
        <v>130</v>
      </c>
      <c r="C35" s="9" t="s">
        <v>128</v>
      </c>
      <c r="D35" s="10"/>
      <c r="E35" s="10"/>
      <c r="F35" s="14"/>
      <c r="G35" s="9"/>
      <c r="H35" s="12"/>
      <c r="I35" s="13"/>
    </row>
    <row r="36" spans="1:9" ht="20" customHeight="1" x14ac:dyDescent="0.2">
      <c r="A36" s="8" t="s">
        <v>149</v>
      </c>
      <c r="B36" s="8" t="s">
        <v>130</v>
      </c>
      <c r="C36" s="9" t="s">
        <v>129</v>
      </c>
      <c r="D36" s="10"/>
      <c r="E36" s="10"/>
      <c r="F36" s="14"/>
      <c r="G36" s="9"/>
      <c r="H36" s="12"/>
      <c r="I36" s="13"/>
    </row>
    <row r="37" spans="1:9" ht="20" customHeight="1" x14ac:dyDescent="0.2">
      <c r="A37" s="8" t="s">
        <v>151</v>
      </c>
      <c r="B37" s="8" t="s">
        <v>132</v>
      </c>
      <c r="C37" s="9" t="s">
        <v>131</v>
      </c>
      <c r="D37" s="10"/>
      <c r="E37" s="10"/>
      <c r="F37" s="14"/>
      <c r="G37" s="9"/>
      <c r="H37" s="12"/>
      <c r="I37" s="13"/>
    </row>
    <row r="38" spans="1:9" ht="20" customHeight="1" x14ac:dyDescent="0.2">
      <c r="A38" s="8" t="s">
        <v>292</v>
      </c>
      <c r="B38" s="8"/>
      <c r="C38" s="9"/>
      <c r="D38" s="10"/>
      <c r="E38" s="10"/>
      <c r="F38" s="14"/>
      <c r="G38" s="9"/>
      <c r="H38" s="12"/>
      <c r="I38" s="15"/>
    </row>
    <row r="39" spans="1:9" ht="20" customHeight="1" x14ac:dyDescent="0.2">
      <c r="B39" s="8"/>
      <c r="C39" s="9"/>
      <c r="D39" s="10"/>
      <c r="E39" s="10"/>
      <c r="F39" s="14"/>
      <c r="G39" s="9"/>
      <c r="H39" s="12"/>
      <c r="I39" s="15"/>
    </row>
    <row r="40" spans="1:9" ht="20" customHeight="1" x14ac:dyDescent="0.2">
      <c r="B40" s="8"/>
      <c r="C40" s="9"/>
      <c r="D40" s="10"/>
      <c r="E40" s="10"/>
      <c r="F40" s="14"/>
      <c r="G40" s="9"/>
      <c r="H40" s="12"/>
      <c r="I40" s="15"/>
    </row>
    <row r="41" spans="1:9" ht="20" customHeight="1" x14ac:dyDescent="0.2">
      <c r="B41" s="8"/>
      <c r="C41" s="9"/>
      <c r="D41" s="10"/>
      <c r="E41" s="10"/>
      <c r="F41" s="14"/>
      <c r="G41" s="9"/>
      <c r="H41" s="12"/>
      <c r="I41" s="15"/>
    </row>
    <row r="42" spans="1:9" ht="20" customHeight="1" x14ac:dyDescent="0.2">
      <c r="B42" s="8"/>
      <c r="C42" s="9"/>
      <c r="D42" s="10" t="s">
        <v>61</v>
      </c>
      <c r="E42" s="10"/>
      <c r="F42" s="14"/>
      <c r="G42" s="9"/>
      <c r="H42" s="12" t="s">
        <v>61</v>
      </c>
      <c r="I42" s="15"/>
    </row>
    <row r="43" spans="1:9" ht="20" customHeight="1" x14ac:dyDescent="0.2">
      <c r="B43" s="8"/>
      <c r="C43" s="9"/>
      <c r="D43" s="10" t="s">
        <v>61</v>
      </c>
      <c r="E43" s="10"/>
      <c r="F43" s="14"/>
      <c r="G43" s="9"/>
      <c r="H43" s="12" t="s">
        <v>61</v>
      </c>
      <c r="I43" s="15"/>
    </row>
    <row r="44" spans="1:9" ht="20" customHeight="1" x14ac:dyDescent="0.2">
      <c r="B44" s="8"/>
      <c r="C44" s="9"/>
      <c r="D44" s="10" t="s">
        <v>61</v>
      </c>
      <c r="E44" s="10"/>
      <c r="F44" s="14"/>
      <c r="G44" s="9"/>
      <c r="H44" s="12" t="s">
        <v>61</v>
      </c>
      <c r="I44" s="15"/>
    </row>
    <row r="45" spans="1:9" ht="20" customHeight="1" x14ac:dyDescent="0.2">
      <c r="B45" s="8"/>
      <c r="C45" s="9"/>
      <c r="D45" s="10" t="s">
        <v>61</v>
      </c>
      <c r="E45" s="10"/>
      <c r="F45" s="14"/>
      <c r="G45" s="9"/>
      <c r="H45" s="12" t="s">
        <v>61</v>
      </c>
      <c r="I45" s="15"/>
    </row>
    <row r="46" spans="1:9" ht="20" customHeight="1" x14ac:dyDescent="0.2">
      <c r="B46" s="8"/>
      <c r="C46" s="9"/>
      <c r="D46" s="10" t="s">
        <v>61</v>
      </c>
      <c r="E46" s="10"/>
      <c r="F46" s="14"/>
      <c r="G46" s="9"/>
      <c r="H46" s="12" t="s">
        <v>61</v>
      </c>
      <c r="I46" s="15"/>
    </row>
    <row r="47" spans="1:9" ht="20" customHeight="1" x14ac:dyDescent="0.2">
      <c r="B47" s="8"/>
      <c r="C47" s="9"/>
      <c r="D47" s="10" t="s">
        <v>61</v>
      </c>
      <c r="E47" s="10"/>
      <c r="F47" s="14"/>
      <c r="G47" s="9"/>
      <c r="H47" s="12" t="s">
        <v>61</v>
      </c>
      <c r="I47" s="15"/>
    </row>
    <row r="48" spans="1:9" ht="20" customHeight="1" x14ac:dyDescent="0.2">
      <c r="B48" s="8"/>
      <c r="C48" s="9"/>
      <c r="D48" s="10"/>
      <c r="E48" s="10"/>
      <c r="F48" s="14"/>
      <c r="G48" s="9"/>
      <c r="H48" s="12"/>
      <c r="I48" s="15"/>
    </row>
    <row r="49" spans="2:9" ht="20" customHeight="1" x14ac:dyDescent="0.2">
      <c r="B49" s="8"/>
      <c r="C49" s="9"/>
      <c r="D49" s="10"/>
      <c r="E49" s="10"/>
      <c r="F49" s="14"/>
      <c r="G49" s="9"/>
      <c r="H49" s="12"/>
      <c r="I49" s="15"/>
    </row>
    <row r="50" spans="2:9" ht="20" customHeight="1" x14ac:dyDescent="0.2">
      <c r="B50" s="8"/>
      <c r="C50" s="9"/>
      <c r="D50" s="10" t="s">
        <v>61</v>
      </c>
      <c r="E50" s="10"/>
      <c r="F50" s="14"/>
      <c r="G50" s="9"/>
      <c r="H50" s="12" t="s">
        <v>61</v>
      </c>
      <c r="I50" s="15"/>
    </row>
    <row r="51" spans="2:9" ht="20" customHeight="1" x14ac:dyDescent="0.2">
      <c r="B51" s="8"/>
      <c r="C51" s="9"/>
      <c r="D51" s="10" t="s">
        <v>61</v>
      </c>
      <c r="E51" s="10"/>
      <c r="F51" s="14"/>
      <c r="G51" s="9"/>
      <c r="H51" s="12" t="s">
        <v>61</v>
      </c>
      <c r="I51" s="15"/>
    </row>
    <row r="52" spans="2:9" ht="20" customHeight="1" x14ac:dyDescent="0.2">
      <c r="B52" s="8"/>
      <c r="C52" s="9"/>
      <c r="D52" s="10" t="s">
        <v>61</v>
      </c>
      <c r="E52" s="10"/>
      <c r="F52" s="14"/>
      <c r="G52" s="9"/>
      <c r="H52" s="12" t="s">
        <v>61</v>
      </c>
      <c r="I52" s="15"/>
    </row>
    <row r="53" spans="2:9" ht="20" customHeight="1" x14ac:dyDescent="0.2">
      <c r="B53" s="8"/>
      <c r="C53" s="9"/>
      <c r="D53" s="10" t="s">
        <v>61</v>
      </c>
      <c r="E53" s="10"/>
      <c r="F53" s="14"/>
      <c r="G53" s="9"/>
      <c r="H53" s="12" t="s">
        <v>61</v>
      </c>
      <c r="I53" s="15"/>
    </row>
    <row r="54" spans="2:9" ht="20" customHeight="1" x14ac:dyDescent="0.2">
      <c r="B54" s="8"/>
      <c r="C54" s="9"/>
      <c r="D54" s="10" t="s">
        <v>61</v>
      </c>
      <c r="E54" s="10"/>
      <c r="F54" s="14"/>
      <c r="G54" s="9"/>
      <c r="H54" s="12" t="s">
        <v>61</v>
      </c>
      <c r="I54" s="15"/>
    </row>
    <row r="55" spans="2:9" ht="20" customHeight="1" x14ac:dyDescent="0.2">
      <c r="B55" s="8"/>
      <c r="C55" s="9"/>
      <c r="D55" s="10" t="s">
        <v>61</v>
      </c>
      <c r="E55" s="10"/>
      <c r="F55" s="14"/>
      <c r="G55" s="9"/>
      <c r="H55" s="12" t="s">
        <v>61</v>
      </c>
      <c r="I55" s="15"/>
    </row>
    <row r="56" spans="2:9" ht="20" customHeight="1" x14ac:dyDescent="0.2">
      <c r="B56" s="8"/>
      <c r="C56" s="9"/>
      <c r="D56" s="10" t="s">
        <v>61</v>
      </c>
      <c r="E56" s="10"/>
      <c r="F56" s="14"/>
      <c r="G56" s="9"/>
      <c r="H56" s="12" t="s">
        <v>61</v>
      </c>
      <c r="I56" s="15"/>
    </row>
    <row r="57" spans="2:9" ht="20" customHeight="1" x14ac:dyDescent="0.2">
      <c r="B57" s="8"/>
      <c r="C57" s="9"/>
      <c r="D57" s="10" t="s">
        <v>61</v>
      </c>
      <c r="E57" s="10"/>
      <c r="F57" s="14"/>
      <c r="G57" s="9"/>
      <c r="H57" s="12" t="s">
        <v>61</v>
      </c>
      <c r="I57" s="15"/>
    </row>
    <row r="58" spans="2:9" ht="20" customHeight="1" x14ac:dyDescent="0.2">
      <c r="B58" s="8"/>
      <c r="C58" s="9"/>
      <c r="D58" s="10" t="s">
        <v>61</v>
      </c>
      <c r="E58" s="10"/>
      <c r="F58" s="14"/>
      <c r="G58" s="9"/>
      <c r="H58" s="12" t="s">
        <v>61</v>
      </c>
      <c r="I58" s="15"/>
    </row>
    <row r="59" spans="2:9" ht="20" customHeight="1" x14ac:dyDescent="0.2">
      <c r="B59" s="8"/>
      <c r="C59" s="9"/>
      <c r="D59" s="10" t="s">
        <v>61</v>
      </c>
      <c r="E59" s="10"/>
      <c r="F59" s="14"/>
      <c r="G59" s="9"/>
      <c r="H59" s="12" t="s">
        <v>61</v>
      </c>
      <c r="I59" s="15"/>
    </row>
    <row r="60" spans="2:9" ht="20" customHeight="1" x14ac:dyDescent="0.2">
      <c r="B60" s="8"/>
      <c r="C60" s="9"/>
      <c r="D60" s="10" t="s">
        <v>61</v>
      </c>
      <c r="E60" s="10"/>
      <c r="F60" s="14"/>
      <c r="G60" s="9"/>
      <c r="H60" s="12" t="s">
        <v>61</v>
      </c>
      <c r="I60" s="15"/>
    </row>
    <row r="61" spans="2:9" ht="20" customHeight="1" x14ac:dyDescent="0.2">
      <c r="B61" s="8"/>
      <c r="C61" s="9"/>
      <c r="D61" s="10" t="s">
        <v>61</v>
      </c>
      <c r="E61" s="10"/>
      <c r="F61" s="14"/>
      <c r="G61" s="9"/>
      <c r="H61" s="12" t="s">
        <v>61</v>
      </c>
      <c r="I61" s="15"/>
    </row>
    <row r="62" spans="2:9" ht="20" customHeight="1" x14ac:dyDescent="0.2">
      <c r="B62" s="8"/>
      <c r="C62" s="9"/>
      <c r="D62" s="10" t="s">
        <v>61</v>
      </c>
      <c r="E62" s="10"/>
      <c r="F62" s="14"/>
      <c r="G62" s="9"/>
      <c r="H62" s="12" t="s">
        <v>61</v>
      </c>
      <c r="I62" s="15"/>
    </row>
    <row r="63" spans="2:9" ht="20" customHeight="1" x14ac:dyDescent="0.2">
      <c r="B63" s="8"/>
      <c r="C63" s="9"/>
      <c r="D63" s="10" t="s">
        <v>61</v>
      </c>
      <c r="E63" s="10"/>
      <c r="F63" s="14"/>
      <c r="G63" s="9"/>
      <c r="H63" s="12" t="s">
        <v>61</v>
      </c>
      <c r="I63" s="15"/>
    </row>
    <row r="64" spans="2:9" ht="20" customHeight="1" x14ac:dyDescent="0.2">
      <c r="B64" s="8"/>
      <c r="C64" s="9"/>
      <c r="D64" s="10" t="s">
        <v>61</v>
      </c>
      <c r="E64" s="10"/>
      <c r="F64" s="14"/>
      <c r="G64" s="9"/>
      <c r="H64" s="12" t="s">
        <v>61</v>
      </c>
      <c r="I64" s="15"/>
    </row>
    <row r="65" spans="2:9" ht="20" customHeight="1" x14ac:dyDescent="0.2">
      <c r="B65" s="8"/>
      <c r="C65" s="9"/>
      <c r="D65" s="10" t="s">
        <v>61</v>
      </c>
      <c r="E65" s="10"/>
      <c r="F65" s="14"/>
      <c r="G65" s="9"/>
      <c r="H65" s="12" t="s">
        <v>61</v>
      </c>
      <c r="I65" s="15"/>
    </row>
    <row r="66" spans="2:9" ht="20" customHeight="1" x14ac:dyDescent="0.2">
      <c r="B66" s="8"/>
      <c r="C66" s="9"/>
      <c r="D66" s="10" t="s">
        <v>61</v>
      </c>
      <c r="E66" s="10"/>
      <c r="F66" s="14"/>
      <c r="G66" s="9"/>
      <c r="H66" s="12" t="s">
        <v>61</v>
      </c>
      <c r="I66" s="15"/>
    </row>
    <row r="67" spans="2:9" ht="20" customHeight="1" x14ac:dyDescent="0.2">
      <c r="B67" s="8"/>
      <c r="C67" s="9"/>
      <c r="D67" s="10" t="s">
        <v>61</v>
      </c>
      <c r="E67" s="10"/>
      <c r="F67" s="14"/>
      <c r="G67" s="9"/>
      <c r="H67" s="12" t="s">
        <v>61</v>
      </c>
      <c r="I67" s="15"/>
    </row>
    <row r="68" spans="2:9" ht="20" customHeight="1" x14ac:dyDescent="0.2">
      <c r="B68" s="8"/>
      <c r="C68" s="9"/>
      <c r="D68" s="10" t="s">
        <v>61</v>
      </c>
      <c r="E68" s="10"/>
      <c r="F68" s="14"/>
      <c r="G68" s="9"/>
      <c r="H68" s="12" t="s">
        <v>61</v>
      </c>
      <c r="I68" s="15"/>
    </row>
    <row r="69" spans="2:9" ht="20" customHeight="1" x14ac:dyDescent="0.2">
      <c r="B69" s="8"/>
      <c r="C69" s="9"/>
      <c r="D69" s="10" t="s">
        <v>61</v>
      </c>
      <c r="E69" s="10"/>
      <c r="F69" s="14"/>
      <c r="G69" s="9"/>
      <c r="H69" s="12" t="s">
        <v>61</v>
      </c>
      <c r="I69" s="15"/>
    </row>
    <row r="70" spans="2:9" ht="20" customHeight="1" x14ac:dyDescent="0.2">
      <c r="B70" s="8"/>
      <c r="C70" s="9"/>
      <c r="D70" s="10" t="s">
        <v>61</v>
      </c>
      <c r="E70" s="10"/>
      <c r="F70" s="14"/>
      <c r="G70" s="9"/>
      <c r="H70" s="12" t="s">
        <v>61</v>
      </c>
      <c r="I70" s="15"/>
    </row>
    <row r="71" spans="2:9" ht="20" customHeight="1" x14ac:dyDescent="0.2">
      <c r="B71" s="8"/>
      <c r="C71" s="9"/>
      <c r="D71" s="10" t="s">
        <v>61</v>
      </c>
      <c r="E71" s="10"/>
      <c r="F71" s="14"/>
      <c r="G71" s="9"/>
      <c r="H71" s="12" t="s">
        <v>61</v>
      </c>
      <c r="I71" s="15"/>
    </row>
    <row r="72" spans="2:9" ht="20" customHeight="1" x14ac:dyDescent="0.2">
      <c r="B72" s="8"/>
      <c r="C72" s="9"/>
      <c r="D72" s="10" t="s">
        <v>61</v>
      </c>
      <c r="E72" s="10"/>
      <c r="F72" s="14"/>
      <c r="G72" s="9"/>
      <c r="H72" s="12" t="s">
        <v>61</v>
      </c>
      <c r="I72" s="15"/>
    </row>
    <row r="73" spans="2:9" ht="20" customHeight="1" x14ac:dyDescent="0.2">
      <c r="B73" s="8"/>
      <c r="C73" s="9"/>
      <c r="D73" s="10" t="s">
        <v>61</v>
      </c>
      <c r="E73" s="10"/>
      <c r="F73" s="14"/>
      <c r="G73" s="9"/>
      <c r="H73" s="12" t="s">
        <v>61</v>
      </c>
      <c r="I73" s="15"/>
    </row>
    <row r="74" spans="2:9" ht="20" customHeight="1" x14ac:dyDescent="0.2">
      <c r="B74" s="8"/>
      <c r="C74" s="9"/>
      <c r="D74" s="10" t="s">
        <v>61</v>
      </c>
      <c r="E74" s="10"/>
      <c r="F74" s="14"/>
      <c r="G74" s="9"/>
      <c r="H74" s="12" t="s">
        <v>61</v>
      </c>
      <c r="I74" s="15"/>
    </row>
    <row r="75" spans="2:9" ht="20" customHeight="1" x14ac:dyDescent="0.2">
      <c r="B75" s="8"/>
      <c r="C75" s="9"/>
      <c r="D75" s="10" t="s">
        <v>61</v>
      </c>
      <c r="E75" s="10"/>
      <c r="F75" s="14"/>
      <c r="G75" s="9"/>
      <c r="H75" s="12" t="s">
        <v>61</v>
      </c>
      <c r="I75" s="15"/>
    </row>
    <row r="76" spans="2:9" ht="20" customHeight="1" x14ac:dyDescent="0.2">
      <c r="B76" s="8"/>
      <c r="C76" s="9"/>
      <c r="D76" s="10" t="s">
        <v>61</v>
      </c>
      <c r="E76" s="10"/>
      <c r="F76" s="14"/>
      <c r="G76" s="9"/>
      <c r="H76" s="12" t="s">
        <v>61</v>
      </c>
      <c r="I76" s="15"/>
    </row>
    <row r="77" spans="2:9" x14ac:dyDescent="0.2">
      <c r="B77" s="8"/>
      <c r="C77" s="9"/>
      <c r="D77" s="16"/>
      <c r="E77" s="16"/>
      <c r="F77" s="16"/>
      <c r="G77" s="8"/>
      <c r="H77" s="12"/>
      <c r="I77" s="12"/>
    </row>
    <row r="78" spans="2:9" x14ac:dyDescent="0.2">
      <c r="B78" s="8"/>
      <c r="C78" s="9"/>
      <c r="D78" s="16"/>
      <c r="E78" s="16"/>
      <c r="F78" s="16"/>
      <c r="G78" s="8"/>
      <c r="H78" s="12"/>
      <c r="I78" s="12"/>
    </row>
    <row r="79" spans="2:9" x14ac:dyDescent="0.2">
      <c r="B79" s="8"/>
      <c r="C79" s="9"/>
      <c r="D79" s="16"/>
      <c r="E79" s="16"/>
      <c r="F79" s="16"/>
      <c r="G79" s="8"/>
      <c r="H79" s="12"/>
      <c r="I79" s="12"/>
    </row>
    <row r="80" spans="2:9" x14ac:dyDescent="0.2">
      <c r="B80" s="8"/>
      <c r="C80" s="9"/>
      <c r="D80" s="16"/>
      <c r="E80" s="16"/>
      <c r="F80" s="16"/>
      <c r="G80" s="8"/>
      <c r="H80" s="12"/>
      <c r="I80" s="12"/>
    </row>
    <row r="81" spans="2:9" x14ac:dyDescent="0.2">
      <c r="B81" s="8"/>
      <c r="C81" s="9"/>
      <c r="D81" s="16"/>
      <c r="E81" s="16"/>
      <c r="F81" s="16"/>
      <c r="G81" s="8"/>
      <c r="H81" s="12"/>
      <c r="I81" s="12"/>
    </row>
    <row r="82" spans="2:9" x14ac:dyDescent="0.2">
      <c r="B82" s="8"/>
      <c r="C82" s="9"/>
      <c r="D82" s="16"/>
      <c r="E82" s="16"/>
      <c r="F82" s="16"/>
      <c r="G82" s="8"/>
      <c r="H82" s="12"/>
      <c r="I82" s="12"/>
    </row>
    <row r="83" spans="2:9" x14ac:dyDescent="0.2">
      <c r="B83" s="8"/>
      <c r="C83" s="9"/>
      <c r="D83" s="16"/>
      <c r="E83" s="16"/>
      <c r="F83" s="16"/>
      <c r="G83" s="8"/>
      <c r="H83" s="12"/>
      <c r="I83" s="12"/>
    </row>
    <row r="84" spans="2:9" x14ac:dyDescent="0.2">
      <c r="B84" s="8"/>
      <c r="C84" s="9"/>
      <c r="D84" s="16"/>
      <c r="E84" s="16"/>
      <c r="F84" s="16"/>
      <c r="G84" s="8"/>
      <c r="H84" s="12"/>
      <c r="I84" s="12"/>
    </row>
    <row r="85" spans="2:9" x14ac:dyDescent="0.2">
      <c r="B85" s="8"/>
      <c r="C85" s="9"/>
      <c r="D85" s="16"/>
      <c r="E85" s="16"/>
      <c r="F85" s="16"/>
      <c r="G85" s="8"/>
      <c r="H85" s="12"/>
      <c r="I85" s="12"/>
    </row>
    <row r="86" spans="2:9" x14ac:dyDescent="0.2">
      <c r="B86" s="8"/>
      <c r="C86" s="9"/>
      <c r="D86" s="16"/>
      <c r="E86" s="16"/>
      <c r="F86" s="16"/>
      <c r="G86" s="8"/>
      <c r="H86" s="12"/>
      <c r="I86" s="12"/>
    </row>
    <row r="87" spans="2:9" x14ac:dyDescent="0.2">
      <c r="B87" s="8"/>
      <c r="C87" s="9"/>
      <c r="D87" s="16"/>
      <c r="E87" s="16"/>
      <c r="F87" s="16"/>
      <c r="G87" s="8"/>
      <c r="H87" s="12"/>
      <c r="I87" s="12"/>
    </row>
    <row r="88" spans="2:9" x14ac:dyDescent="0.2">
      <c r="B88" s="8"/>
      <c r="C88" s="9"/>
      <c r="D88" s="16"/>
      <c r="E88" s="16"/>
      <c r="F88" s="16"/>
      <c r="G88" s="8"/>
      <c r="H88" s="12"/>
      <c r="I88" s="12"/>
    </row>
    <row r="89" spans="2:9" x14ac:dyDescent="0.2">
      <c r="B89" s="8"/>
      <c r="C89" s="9"/>
      <c r="D89" s="16"/>
      <c r="E89" s="16"/>
      <c r="F89" s="16"/>
      <c r="G89" s="8"/>
      <c r="H89" s="12"/>
      <c r="I89" s="12"/>
    </row>
    <row r="90" spans="2:9" x14ac:dyDescent="0.2">
      <c r="B90" s="8"/>
      <c r="C90" s="9"/>
      <c r="D90" s="16"/>
      <c r="E90" s="16"/>
      <c r="F90" s="16"/>
      <c r="G90" s="8"/>
      <c r="H90" s="12"/>
      <c r="I90" s="12"/>
    </row>
    <row r="91" spans="2:9" x14ac:dyDescent="0.2">
      <c r="B91" s="8"/>
      <c r="C91" s="9"/>
      <c r="D91" s="16"/>
      <c r="E91" s="16"/>
      <c r="F91" s="16"/>
      <c r="G91" s="8"/>
      <c r="H91" s="12"/>
      <c r="I91" s="12"/>
    </row>
    <row r="92" spans="2:9" x14ac:dyDescent="0.2">
      <c r="B92" s="8"/>
      <c r="C92" s="9"/>
      <c r="D92" s="16"/>
      <c r="E92" s="16"/>
      <c r="F92" s="16"/>
      <c r="G92" s="8"/>
      <c r="H92" s="12"/>
      <c r="I92" s="12"/>
    </row>
    <row r="93" spans="2:9" x14ac:dyDescent="0.2">
      <c r="B93" s="8"/>
      <c r="C93" s="9"/>
      <c r="D93" s="16"/>
      <c r="E93" s="16"/>
      <c r="F93" s="16"/>
      <c r="G93" s="8"/>
      <c r="H93" s="12"/>
      <c r="I93" s="12"/>
    </row>
    <row r="94" spans="2:9" x14ac:dyDescent="0.2">
      <c r="B94" s="8"/>
      <c r="C94" s="9"/>
      <c r="D94" s="16"/>
      <c r="E94" s="16"/>
      <c r="F94" s="16"/>
      <c r="G94" s="8"/>
      <c r="H94" s="12"/>
      <c r="I94" s="12"/>
    </row>
    <row r="95" spans="2:9" x14ac:dyDescent="0.2">
      <c r="B95" s="8"/>
      <c r="C95" s="9"/>
      <c r="D95" s="16"/>
      <c r="E95" s="16"/>
      <c r="F95" s="16"/>
      <c r="G95" s="8"/>
      <c r="H95" s="12"/>
      <c r="I95" s="12"/>
    </row>
    <row r="96" spans="2:9" x14ac:dyDescent="0.2">
      <c r="B96" s="8"/>
      <c r="C96" s="9"/>
      <c r="D96" s="16"/>
      <c r="E96" s="16"/>
      <c r="F96" s="16"/>
      <c r="G96" s="8"/>
      <c r="H96" s="12"/>
      <c r="I96" s="12"/>
    </row>
    <row r="97" spans="2:9" x14ac:dyDescent="0.2">
      <c r="B97" s="8"/>
      <c r="C97" s="9"/>
      <c r="D97" s="16"/>
      <c r="E97" s="16"/>
      <c r="F97" s="16"/>
      <c r="G97" s="8"/>
      <c r="H97" s="12"/>
      <c r="I97" s="12"/>
    </row>
    <row r="98" spans="2:9" x14ac:dyDescent="0.2">
      <c r="B98" s="8"/>
      <c r="C98" s="9"/>
      <c r="D98" s="16"/>
      <c r="E98" s="16"/>
      <c r="F98" s="16"/>
      <c r="G98" s="8"/>
      <c r="H98" s="12"/>
      <c r="I98" s="12"/>
    </row>
    <row r="99" spans="2:9" x14ac:dyDescent="0.2">
      <c r="B99" s="8"/>
      <c r="C99" s="9"/>
      <c r="D99" s="16"/>
      <c r="E99" s="16"/>
      <c r="F99" s="16"/>
      <c r="G99" s="8"/>
      <c r="H99" s="12"/>
      <c r="I99" s="12"/>
    </row>
    <row r="100" spans="2:9" x14ac:dyDescent="0.2">
      <c r="B100" s="8"/>
      <c r="C100" s="9"/>
      <c r="D100" s="16"/>
      <c r="E100" s="16"/>
      <c r="F100" s="16"/>
      <c r="G100" s="8"/>
      <c r="H100" s="12"/>
      <c r="I100" s="12"/>
    </row>
    <row r="101" spans="2:9" x14ac:dyDescent="0.2">
      <c r="B101" s="8"/>
      <c r="C101" s="9"/>
      <c r="D101" s="16"/>
      <c r="E101" s="16"/>
      <c r="F101" s="16"/>
      <c r="G101" s="8"/>
      <c r="H101" s="12"/>
      <c r="I101" s="12"/>
    </row>
    <row r="102" spans="2:9" x14ac:dyDescent="0.2">
      <c r="B102" s="8"/>
      <c r="C102" s="9"/>
      <c r="D102" s="16"/>
      <c r="E102" s="16"/>
      <c r="F102" s="16"/>
      <c r="G102" s="8"/>
      <c r="H102" s="12"/>
      <c r="I102" s="12"/>
    </row>
    <row r="103" spans="2:9" x14ac:dyDescent="0.2">
      <c r="B103" s="8"/>
      <c r="C103" s="9"/>
      <c r="D103" s="16"/>
      <c r="E103" s="16"/>
      <c r="F103" s="16"/>
      <c r="G103" s="8"/>
      <c r="H103" s="12"/>
      <c r="I103" s="12"/>
    </row>
    <row r="104" spans="2:9" x14ac:dyDescent="0.2">
      <c r="B104" s="8"/>
      <c r="C104" s="9"/>
      <c r="D104" s="16"/>
      <c r="E104" s="16"/>
      <c r="F104" s="16"/>
      <c r="G104" s="8"/>
      <c r="H104" s="12"/>
      <c r="I104" s="12"/>
    </row>
    <row r="105" spans="2:9" x14ac:dyDescent="0.2">
      <c r="B105" s="8"/>
      <c r="C105" s="9"/>
      <c r="D105" s="16"/>
      <c r="E105" s="16"/>
      <c r="F105" s="16"/>
      <c r="G105" s="8"/>
      <c r="H105" s="12"/>
      <c r="I105" s="12"/>
    </row>
    <row r="106" spans="2:9" x14ac:dyDescent="0.2">
      <c r="B106" s="8"/>
      <c r="C106" s="9"/>
      <c r="D106" s="16"/>
      <c r="E106" s="16"/>
      <c r="F106" s="16"/>
      <c r="G106" s="8"/>
      <c r="H106" s="12"/>
      <c r="I106" s="12"/>
    </row>
    <row r="107" spans="2:9" x14ac:dyDescent="0.2">
      <c r="B107" s="8"/>
      <c r="C107" s="9"/>
      <c r="D107" s="16"/>
      <c r="E107" s="16"/>
      <c r="F107" s="16"/>
      <c r="G107" s="8"/>
      <c r="H107" s="12"/>
      <c r="I107" s="12"/>
    </row>
    <row r="108" spans="2:9" x14ac:dyDescent="0.2">
      <c r="B108" s="8"/>
      <c r="C108" s="9"/>
      <c r="D108" s="16"/>
      <c r="E108" s="16"/>
      <c r="F108" s="16"/>
      <c r="G108" s="8"/>
      <c r="H108" s="12"/>
      <c r="I108" s="12"/>
    </row>
    <row r="109" spans="2:9" x14ac:dyDescent="0.2">
      <c r="B109" s="8"/>
      <c r="C109" s="9"/>
      <c r="D109" s="16"/>
      <c r="E109" s="16"/>
      <c r="F109" s="16"/>
      <c r="G109" s="8"/>
      <c r="H109" s="12"/>
      <c r="I109" s="12"/>
    </row>
    <row r="110" spans="2:9" x14ac:dyDescent="0.2">
      <c r="B110" s="8"/>
      <c r="C110" s="9"/>
      <c r="D110" s="16"/>
      <c r="E110" s="16"/>
      <c r="F110" s="16"/>
      <c r="G110" s="8"/>
      <c r="H110" s="12"/>
      <c r="I110" s="12"/>
    </row>
    <row r="111" spans="2:9" x14ac:dyDescent="0.2">
      <c r="B111" s="8"/>
      <c r="C111" s="9"/>
      <c r="D111" s="16"/>
      <c r="E111" s="16"/>
      <c r="F111" s="16"/>
      <c r="G111" s="8"/>
      <c r="H111" s="12"/>
      <c r="I111" s="12"/>
    </row>
    <row r="112" spans="2:9" x14ac:dyDescent="0.2">
      <c r="B112" s="8"/>
      <c r="C112" s="9"/>
      <c r="D112" s="16"/>
      <c r="E112" s="16"/>
      <c r="F112" s="16"/>
      <c r="G112" s="8"/>
      <c r="H112" s="12"/>
      <c r="I112" s="12"/>
    </row>
    <row r="113" spans="2:9" x14ac:dyDescent="0.2">
      <c r="B113" s="8"/>
      <c r="C113" s="9"/>
      <c r="D113" s="16"/>
      <c r="E113" s="16"/>
      <c r="F113" s="16"/>
      <c r="G113" s="8"/>
      <c r="H113" s="12"/>
      <c r="I113" s="12"/>
    </row>
    <row r="114" spans="2:9" x14ac:dyDescent="0.2">
      <c r="B114" s="8"/>
      <c r="C114" s="9"/>
      <c r="D114" s="16"/>
      <c r="E114" s="16"/>
      <c r="F114" s="16"/>
      <c r="G114" s="8"/>
      <c r="H114" s="12"/>
      <c r="I114" s="12"/>
    </row>
    <row r="115" spans="2:9" x14ac:dyDescent="0.2">
      <c r="B115" s="8"/>
      <c r="C115" s="9"/>
      <c r="D115" s="16"/>
      <c r="E115" s="16"/>
      <c r="F115" s="16"/>
      <c r="G115" s="8"/>
      <c r="H115" s="12"/>
      <c r="I115" s="12"/>
    </row>
    <row r="116" spans="2:9" x14ac:dyDescent="0.2">
      <c r="B116" s="8"/>
      <c r="C116" s="9"/>
      <c r="D116" s="16"/>
      <c r="E116" s="16"/>
      <c r="F116" s="16"/>
      <c r="G116" s="8"/>
      <c r="H116" s="12"/>
      <c r="I116" s="12"/>
    </row>
    <row r="117" spans="2:9" x14ac:dyDescent="0.2">
      <c r="B117" s="8"/>
      <c r="C117" s="9"/>
      <c r="D117" s="16"/>
      <c r="E117" s="16"/>
      <c r="F117" s="16"/>
      <c r="G117" s="8"/>
      <c r="H117" s="12"/>
      <c r="I117" s="12"/>
    </row>
    <row r="118" spans="2:9" x14ac:dyDescent="0.2">
      <c r="B118" s="8"/>
      <c r="C118" s="9"/>
      <c r="D118" s="16"/>
      <c r="E118" s="16"/>
      <c r="F118" s="16"/>
      <c r="G118" s="8"/>
      <c r="H118" s="12"/>
      <c r="I118" s="12"/>
    </row>
    <row r="119" spans="2:9" x14ac:dyDescent="0.2">
      <c r="B119" s="8"/>
      <c r="C119" s="9"/>
      <c r="D119" s="16"/>
      <c r="E119" s="16"/>
      <c r="F119" s="16"/>
      <c r="G119" s="8"/>
      <c r="H119" s="12"/>
      <c r="I119" s="12"/>
    </row>
    <row r="120" spans="2:9" x14ac:dyDescent="0.2">
      <c r="B120" s="8"/>
      <c r="C120" s="9"/>
      <c r="D120" s="16"/>
      <c r="E120" s="16"/>
      <c r="F120" s="16"/>
      <c r="G120" s="8"/>
      <c r="H120" s="12"/>
      <c r="I120" s="12"/>
    </row>
  </sheetData>
  <autoFilter ref="B5:I5" xr:uid="{00000000-0001-0000-0000-000000000000}"/>
  <phoneticPr fontId="4" type="noConversion"/>
  <conditionalFormatting sqref="D6 D7:E76">
    <cfRule type="cellIs" dxfId="17" priority="4" operator="equal">
      <formula>"B"</formula>
    </cfRule>
    <cfRule type="cellIs" dxfId="16" priority="5" operator="equal">
      <formula>"A"</formula>
    </cfRule>
    <cfRule type="cellIs" dxfId="15" priority="6" operator="equal">
      <formula>"C"</formula>
    </cfRule>
  </conditionalFormatting>
  <conditionalFormatting sqref="H6:H76">
    <cfRule type="cellIs" dxfId="14" priority="1" operator="equal">
      <formula>"Offen"</formula>
    </cfRule>
    <cfRule type="cellIs" dxfId="13" priority="2" operator="equal">
      <formula>"in Bearbeitung"</formula>
    </cfRule>
    <cfRule type="cellIs" dxfId="12" priority="3" operator="equal">
      <formula>"Abgeschlossen"</formula>
    </cfRule>
  </conditionalFormatting>
  <dataValidations count="2">
    <dataValidation type="list" allowBlank="1" showInputMessage="1" showErrorMessage="1" sqref="H6:H76" xr:uid="{4E015602-9FFB-B34F-8140-539515B26BAC}">
      <formula1>" ,Offen, in Bearbeitung, Abgeschlossen"</formula1>
    </dataValidation>
    <dataValidation type="list" allowBlank="1" showInputMessage="1" showErrorMessage="1" sqref="D6:D76" xr:uid="{FBC3143F-6FA1-CF49-9B1C-136D187F31F1}">
      <formula1>" ,A,B,C"</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C4108-320E-F941-A0C9-3EE404B2D8BA}">
  <sheetPr codeName="Sheet3">
    <tabColor rgb="FFFFC000"/>
  </sheetPr>
  <dimension ref="A1:I120"/>
  <sheetViews>
    <sheetView showGridLines="0" zoomScale="110" zoomScaleNormal="110" workbookViewId="0">
      <pane ySplit="5" topLeftCell="A6" activePane="bottomLeft" state="frozen"/>
      <selection pane="bottomLeft" activeCell="D6" sqref="D6:I7"/>
    </sheetView>
  </sheetViews>
  <sheetFormatPr baseColWidth="10" defaultColWidth="8.83203125" defaultRowHeight="15" x14ac:dyDescent="0.2"/>
  <cols>
    <col min="1" max="1" width="8.83203125" style="8"/>
    <col min="2" max="2" width="29.1640625" style="2" customWidth="1"/>
    <col min="3" max="3" width="131.6640625" style="3" customWidth="1"/>
    <col min="4" max="4" width="7.5" customWidth="1"/>
    <col min="5" max="5" width="22" customWidth="1"/>
    <col min="6" max="6" width="36.5" customWidth="1"/>
    <col min="7" max="7" width="26.6640625" style="2" customWidth="1"/>
    <col min="8" max="8" width="12.1640625" style="5" bestFit="1" customWidth="1"/>
    <col min="9" max="9" width="16.33203125" style="5" customWidth="1"/>
  </cols>
  <sheetData>
    <row r="1" spans="1:9" x14ac:dyDescent="0.2">
      <c r="A1" s="4" t="str">
        <f>+"Projekt "&amp;Dashboard!C7</f>
        <v xml:space="preserve">Projekt </v>
      </c>
    </row>
    <row r="2" spans="1:9" x14ac:dyDescent="0.2">
      <c r="A2" s="2" t="s">
        <v>60</v>
      </c>
    </row>
    <row r="3" spans="1:9" x14ac:dyDescent="0.2">
      <c r="A3" s="2"/>
    </row>
    <row r="4" spans="1:9" x14ac:dyDescent="0.2">
      <c r="A4" s="4" t="s">
        <v>219</v>
      </c>
    </row>
    <row r="5" spans="1:9" ht="32" x14ac:dyDescent="0.2">
      <c r="A5" s="22" t="s">
        <v>349</v>
      </c>
      <c r="B5" s="22" t="s">
        <v>0</v>
      </c>
      <c r="C5" s="23" t="s">
        <v>52</v>
      </c>
      <c r="D5" s="24" t="s">
        <v>59</v>
      </c>
      <c r="E5" s="23" t="s">
        <v>93</v>
      </c>
      <c r="F5" s="24" t="s">
        <v>57</v>
      </c>
      <c r="G5" s="24" t="s">
        <v>67</v>
      </c>
      <c r="H5" s="24" t="s">
        <v>58</v>
      </c>
      <c r="I5" s="23" t="s">
        <v>96</v>
      </c>
    </row>
    <row r="6" spans="1:9" ht="16" x14ac:dyDescent="0.2">
      <c r="A6" s="8" t="s">
        <v>133</v>
      </c>
      <c r="B6" s="8" t="s">
        <v>220</v>
      </c>
      <c r="C6" s="9" t="s">
        <v>264</v>
      </c>
      <c r="D6" s="10"/>
      <c r="E6" s="11"/>
      <c r="F6" s="11"/>
      <c r="G6" s="9"/>
      <c r="H6" s="12"/>
      <c r="I6" s="13"/>
    </row>
    <row r="7" spans="1:9" ht="16" x14ac:dyDescent="0.2">
      <c r="A7" s="8" t="s">
        <v>134</v>
      </c>
      <c r="B7" s="8" t="s">
        <v>220</v>
      </c>
      <c r="C7" s="9" t="s">
        <v>221</v>
      </c>
      <c r="D7" s="10"/>
      <c r="E7" s="10"/>
      <c r="F7" s="14"/>
      <c r="G7" s="9"/>
      <c r="H7" s="12"/>
      <c r="I7" s="13"/>
    </row>
    <row r="8" spans="1:9" ht="16" x14ac:dyDescent="0.2">
      <c r="A8" s="8" t="s">
        <v>135</v>
      </c>
      <c r="B8" s="8" t="s">
        <v>220</v>
      </c>
      <c r="C8" s="9" t="s">
        <v>222</v>
      </c>
      <c r="D8" s="10"/>
      <c r="E8" s="10"/>
      <c r="F8" s="14"/>
      <c r="G8" s="9"/>
      <c r="H8" s="12"/>
      <c r="I8" s="13"/>
    </row>
    <row r="9" spans="1:9" ht="16" x14ac:dyDescent="0.2">
      <c r="A9" s="8" t="s">
        <v>136</v>
      </c>
      <c r="B9" s="8" t="s">
        <v>220</v>
      </c>
      <c r="C9" s="9" t="s">
        <v>223</v>
      </c>
      <c r="D9" s="10"/>
      <c r="E9" s="10"/>
      <c r="F9" s="14"/>
      <c r="G9" s="9"/>
      <c r="H9" s="12"/>
      <c r="I9" s="13"/>
    </row>
    <row r="10" spans="1:9" ht="16" x14ac:dyDescent="0.2">
      <c r="A10" s="8" t="s">
        <v>137</v>
      </c>
      <c r="B10" s="8" t="s">
        <v>220</v>
      </c>
      <c r="C10" s="9" t="s">
        <v>224</v>
      </c>
      <c r="D10" s="10"/>
      <c r="E10" s="10"/>
      <c r="F10" s="14"/>
      <c r="G10" s="9"/>
      <c r="H10" s="12"/>
      <c r="I10" s="13"/>
    </row>
    <row r="11" spans="1:9" ht="16" x14ac:dyDescent="0.2">
      <c r="A11" s="8" t="s">
        <v>138</v>
      </c>
      <c r="B11" s="8" t="s">
        <v>220</v>
      </c>
      <c r="C11" s="9" t="s">
        <v>225</v>
      </c>
      <c r="D11" s="10"/>
      <c r="E11" s="10"/>
      <c r="F11" s="14"/>
      <c r="G11" s="9"/>
      <c r="H11" s="12"/>
      <c r="I11" s="13"/>
    </row>
    <row r="12" spans="1:9" ht="32" x14ac:dyDescent="0.2">
      <c r="A12" s="8" t="s">
        <v>143</v>
      </c>
      <c r="B12" s="8" t="s">
        <v>265</v>
      </c>
      <c r="C12" s="9" t="s">
        <v>226</v>
      </c>
      <c r="D12" s="10"/>
      <c r="E12" s="10"/>
      <c r="F12" s="14"/>
      <c r="G12" s="9"/>
      <c r="H12" s="12"/>
      <c r="I12" s="13"/>
    </row>
    <row r="13" spans="1:9" ht="16" x14ac:dyDescent="0.2">
      <c r="A13" s="8" t="s">
        <v>144</v>
      </c>
      <c r="B13" s="8" t="s">
        <v>265</v>
      </c>
      <c r="C13" s="9" t="s">
        <v>227</v>
      </c>
      <c r="D13" s="10"/>
      <c r="E13" s="10"/>
      <c r="F13" s="14"/>
      <c r="G13" s="9"/>
      <c r="H13" s="12"/>
      <c r="I13" s="13"/>
    </row>
    <row r="14" spans="1:9" ht="32" x14ac:dyDescent="0.2">
      <c r="A14" s="8" t="s">
        <v>145</v>
      </c>
      <c r="B14" s="8" t="s">
        <v>265</v>
      </c>
      <c r="C14" s="9" t="s">
        <v>228</v>
      </c>
      <c r="D14" s="10"/>
      <c r="E14" s="10"/>
      <c r="F14" s="14"/>
      <c r="G14" s="9"/>
      <c r="H14" s="12"/>
      <c r="I14" s="13"/>
    </row>
    <row r="15" spans="1:9" ht="16" x14ac:dyDescent="0.2">
      <c r="A15" s="8" t="s">
        <v>146</v>
      </c>
      <c r="B15" s="8" t="s">
        <v>265</v>
      </c>
      <c r="C15" s="9" t="s">
        <v>229</v>
      </c>
      <c r="D15" s="10"/>
      <c r="E15" s="10"/>
      <c r="F15" s="14"/>
      <c r="G15" s="9"/>
      <c r="H15" s="12"/>
      <c r="I15" s="13"/>
    </row>
    <row r="16" spans="1:9" ht="16" x14ac:dyDescent="0.2">
      <c r="A16" s="8" t="s">
        <v>212</v>
      </c>
      <c r="B16" s="8" t="s">
        <v>265</v>
      </c>
      <c r="C16" s="9" t="s">
        <v>230</v>
      </c>
      <c r="D16" s="10"/>
      <c r="E16" s="10"/>
      <c r="F16" s="14"/>
      <c r="G16" s="9"/>
      <c r="H16" s="12"/>
      <c r="I16" s="13"/>
    </row>
    <row r="17" spans="1:9" ht="16" x14ac:dyDescent="0.2">
      <c r="A17" s="8" t="s">
        <v>213</v>
      </c>
      <c r="B17" s="8" t="s">
        <v>265</v>
      </c>
      <c r="C17" s="9" t="s">
        <v>231</v>
      </c>
      <c r="D17" s="10"/>
      <c r="E17" s="10"/>
      <c r="F17" s="14"/>
      <c r="G17" s="9"/>
      <c r="H17" s="12"/>
      <c r="I17" s="13"/>
    </row>
    <row r="18" spans="1:9" ht="16" x14ac:dyDescent="0.2">
      <c r="A18" s="8" t="s">
        <v>214</v>
      </c>
      <c r="B18" s="8" t="s">
        <v>265</v>
      </c>
      <c r="C18" s="9" t="s">
        <v>232</v>
      </c>
      <c r="D18" s="10"/>
      <c r="E18" s="10"/>
      <c r="F18" s="14"/>
      <c r="G18" s="9"/>
      <c r="H18" s="12"/>
      <c r="I18" s="13"/>
    </row>
    <row r="19" spans="1:9" ht="16" x14ac:dyDescent="0.2">
      <c r="A19" s="8" t="s">
        <v>215</v>
      </c>
      <c r="B19" s="8" t="s">
        <v>265</v>
      </c>
      <c r="C19" s="9" t="s">
        <v>233</v>
      </c>
      <c r="D19" s="10"/>
      <c r="E19" s="10"/>
      <c r="F19" s="14"/>
      <c r="G19" s="9"/>
      <c r="H19" s="12"/>
      <c r="I19" s="13"/>
    </row>
    <row r="20" spans="1:9" ht="16" x14ac:dyDescent="0.2">
      <c r="A20" s="8" t="s">
        <v>216</v>
      </c>
      <c r="B20" s="8" t="s">
        <v>265</v>
      </c>
      <c r="C20" s="9" t="s">
        <v>234</v>
      </c>
      <c r="D20" s="10"/>
      <c r="E20" s="10"/>
      <c r="F20" s="14"/>
      <c r="G20" s="9"/>
      <c r="H20" s="12"/>
      <c r="I20" s="13"/>
    </row>
    <row r="21" spans="1:9" ht="16" x14ac:dyDescent="0.2">
      <c r="A21" s="8" t="s">
        <v>217</v>
      </c>
      <c r="B21" s="8" t="s">
        <v>265</v>
      </c>
      <c r="C21" s="9" t="s">
        <v>235</v>
      </c>
      <c r="D21" s="10"/>
      <c r="E21" s="10"/>
      <c r="F21" s="14"/>
      <c r="G21" s="9"/>
      <c r="H21" s="12"/>
      <c r="I21" s="13"/>
    </row>
    <row r="22" spans="1:9" ht="32" x14ac:dyDescent="0.2">
      <c r="A22" s="8" t="s">
        <v>218</v>
      </c>
      <c r="B22" s="8" t="s">
        <v>265</v>
      </c>
      <c r="C22" s="9" t="s">
        <v>236</v>
      </c>
      <c r="D22" s="10"/>
      <c r="E22" s="10"/>
      <c r="F22" s="14"/>
      <c r="G22" s="9"/>
      <c r="H22" s="12"/>
      <c r="I22" s="13"/>
    </row>
    <row r="23" spans="1:9" ht="16" x14ac:dyDescent="0.2">
      <c r="A23" s="8" t="s">
        <v>272</v>
      </c>
      <c r="B23" s="8" t="s">
        <v>265</v>
      </c>
      <c r="C23" s="9" t="s">
        <v>237</v>
      </c>
      <c r="D23" s="10"/>
      <c r="E23" s="10"/>
      <c r="F23" s="14"/>
      <c r="G23" s="9"/>
      <c r="H23" s="12"/>
      <c r="I23" s="13"/>
    </row>
    <row r="24" spans="1:9" ht="16" x14ac:dyDescent="0.2">
      <c r="A24" s="8" t="s">
        <v>147</v>
      </c>
      <c r="B24" s="8" t="s">
        <v>266</v>
      </c>
      <c r="C24" s="9" t="s">
        <v>238</v>
      </c>
      <c r="D24" s="10"/>
      <c r="E24" s="10"/>
      <c r="F24" s="14"/>
      <c r="G24" s="9"/>
      <c r="H24" s="12"/>
      <c r="I24" s="13"/>
    </row>
    <row r="25" spans="1:9" ht="16" x14ac:dyDescent="0.2">
      <c r="A25" s="8" t="s">
        <v>148</v>
      </c>
      <c r="B25" s="8" t="s">
        <v>266</v>
      </c>
      <c r="C25" s="9" t="s">
        <v>239</v>
      </c>
      <c r="D25" s="10"/>
      <c r="E25" s="10"/>
      <c r="F25" s="14"/>
      <c r="G25" s="9"/>
      <c r="H25" s="12"/>
      <c r="I25" s="13"/>
    </row>
    <row r="26" spans="1:9" ht="16" x14ac:dyDescent="0.2">
      <c r="A26" s="8" t="s">
        <v>149</v>
      </c>
      <c r="B26" s="8" t="s">
        <v>266</v>
      </c>
      <c r="C26" s="9" t="s">
        <v>240</v>
      </c>
      <c r="D26" s="10"/>
      <c r="E26" s="10"/>
      <c r="F26" s="14"/>
      <c r="G26" s="9"/>
      <c r="H26" s="12"/>
      <c r="I26" s="13"/>
    </row>
    <row r="27" spans="1:9" ht="32" x14ac:dyDescent="0.2">
      <c r="A27" s="8" t="s">
        <v>150</v>
      </c>
      <c r="B27" s="8" t="s">
        <v>266</v>
      </c>
      <c r="C27" s="9" t="s">
        <v>241</v>
      </c>
      <c r="D27" s="10"/>
      <c r="E27" s="10"/>
      <c r="F27" s="14"/>
      <c r="G27" s="9"/>
      <c r="H27" s="12"/>
      <c r="I27" s="13"/>
    </row>
    <row r="28" spans="1:9" ht="16" x14ac:dyDescent="0.2">
      <c r="A28" s="8" t="s">
        <v>273</v>
      </c>
      <c r="B28" s="8" t="s">
        <v>266</v>
      </c>
      <c r="C28" s="9" t="s">
        <v>242</v>
      </c>
      <c r="D28" s="10"/>
      <c r="E28" s="10"/>
      <c r="F28" s="14"/>
      <c r="G28" s="9"/>
      <c r="H28" s="12"/>
      <c r="I28" s="13"/>
    </row>
    <row r="29" spans="1:9" ht="16" x14ac:dyDescent="0.2">
      <c r="A29" s="8" t="s">
        <v>274</v>
      </c>
      <c r="B29" s="8" t="s">
        <v>266</v>
      </c>
      <c r="C29" s="9" t="s">
        <v>243</v>
      </c>
      <c r="D29" s="10"/>
      <c r="E29" s="10"/>
      <c r="F29" s="14"/>
      <c r="G29" s="9"/>
      <c r="H29" s="12"/>
      <c r="I29" s="13"/>
    </row>
    <row r="30" spans="1:9" ht="16" x14ac:dyDescent="0.2">
      <c r="A30" s="8" t="s">
        <v>275</v>
      </c>
      <c r="B30" s="8" t="s">
        <v>266</v>
      </c>
      <c r="C30" s="9" t="s">
        <v>244</v>
      </c>
      <c r="D30" s="10"/>
      <c r="E30" s="10"/>
      <c r="F30" s="14"/>
      <c r="G30" s="9"/>
      <c r="H30" s="12"/>
      <c r="I30" s="13"/>
    </row>
    <row r="31" spans="1:9" ht="16" x14ac:dyDescent="0.2">
      <c r="A31" s="8" t="s">
        <v>276</v>
      </c>
      <c r="B31" s="8" t="s">
        <v>266</v>
      </c>
      <c r="C31" s="9" t="s">
        <v>245</v>
      </c>
      <c r="D31" s="10"/>
      <c r="E31" s="10"/>
      <c r="F31" s="14"/>
      <c r="G31" s="9"/>
      <c r="H31" s="12"/>
      <c r="I31" s="13"/>
    </row>
    <row r="32" spans="1:9" ht="16" x14ac:dyDescent="0.2">
      <c r="A32" s="8" t="s">
        <v>277</v>
      </c>
      <c r="B32" s="8" t="s">
        <v>266</v>
      </c>
      <c r="C32" s="9" t="s">
        <v>246</v>
      </c>
      <c r="D32" s="10"/>
      <c r="E32" s="10"/>
      <c r="F32" s="14"/>
      <c r="G32" s="9"/>
      <c r="H32" s="12"/>
      <c r="I32" s="13"/>
    </row>
    <row r="33" spans="1:9" ht="16" x14ac:dyDescent="0.2">
      <c r="A33" s="25" t="s">
        <v>151</v>
      </c>
      <c r="B33" s="8" t="s">
        <v>267</v>
      </c>
      <c r="C33" s="9" t="s">
        <v>247</v>
      </c>
      <c r="D33" s="10"/>
      <c r="E33" s="10"/>
      <c r="F33" s="14"/>
      <c r="G33" s="9"/>
      <c r="H33" s="12"/>
      <c r="I33" s="13"/>
    </row>
    <row r="34" spans="1:9" ht="16" x14ac:dyDescent="0.2">
      <c r="A34" s="25" t="s">
        <v>152</v>
      </c>
      <c r="B34" s="8" t="s">
        <v>267</v>
      </c>
      <c r="C34" s="9" t="s">
        <v>248</v>
      </c>
      <c r="D34" s="10"/>
      <c r="E34" s="10"/>
      <c r="F34" s="14"/>
      <c r="G34" s="9"/>
      <c r="H34" s="12"/>
      <c r="I34" s="13"/>
    </row>
    <row r="35" spans="1:9" ht="16" x14ac:dyDescent="0.2">
      <c r="A35" s="25" t="s">
        <v>153</v>
      </c>
      <c r="B35" s="8" t="s">
        <v>267</v>
      </c>
      <c r="C35" s="9" t="s">
        <v>249</v>
      </c>
      <c r="D35" s="10"/>
      <c r="E35" s="10"/>
      <c r="F35" s="14"/>
      <c r="G35" s="9"/>
      <c r="H35" s="12"/>
      <c r="I35" s="13"/>
    </row>
    <row r="36" spans="1:9" ht="16" x14ac:dyDescent="0.2">
      <c r="A36" s="25" t="s">
        <v>154</v>
      </c>
      <c r="B36" s="8" t="s">
        <v>267</v>
      </c>
      <c r="C36" s="9" t="s">
        <v>250</v>
      </c>
      <c r="D36" s="10"/>
      <c r="E36" s="10"/>
      <c r="F36" s="14"/>
      <c r="G36" s="9"/>
      <c r="H36" s="12"/>
      <c r="I36" s="13"/>
    </row>
    <row r="37" spans="1:9" ht="16" x14ac:dyDescent="0.2">
      <c r="A37" s="25" t="s">
        <v>278</v>
      </c>
      <c r="B37" s="8" t="s">
        <v>267</v>
      </c>
      <c r="C37" s="9" t="s">
        <v>251</v>
      </c>
      <c r="D37" s="10"/>
      <c r="E37" s="10"/>
      <c r="F37" s="14"/>
      <c r="G37" s="9"/>
      <c r="H37" s="12"/>
      <c r="I37" s="13"/>
    </row>
    <row r="38" spans="1:9" ht="32" x14ac:dyDescent="0.2">
      <c r="A38" s="25" t="s">
        <v>279</v>
      </c>
      <c r="B38" s="8" t="s">
        <v>267</v>
      </c>
      <c r="C38" s="9" t="s">
        <v>252</v>
      </c>
      <c r="D38" s="10"/>
      <c r="E38" s="10"/>
      <c r="F38" s="14"/>
      <c r="G38" s="9"/>
      <c r="H38" s="12"/>
      <c r="I38" s="13"/>
    </row>
    <row r="39" spans="1:9" ht="16" x14ac:dyDescent="0.2">
      <c r="A39" s="25" t="s">
        <v>280</v>
      </c>
      <c r="B39" s="8" t="s">
        <v>267</v>
      </c>
      <c r="C39" s="9" t="s">
        <v>253</v>
      </c>
      <c r="D39" s="10"/>
      <c r="E39" s="10"/>
      <c r="F39" s="14"/>
      <c r="G39" s="9"/>
      <c r="H39" s="12"/>
      <c r="I39" s="13"/>
    </row>
    <row r="40" spans="1:9" ht="16" x14ac:dyDescent="0.2">
      <c r="A40" s="25" t="s">
        <v>281</v>
      </c>
      <c r="B40" s="8" t="s">
        <v>267</v>
      </c>
      <c r="C40" s="9" t="s">
        <v>254</v>
      </c>
      <c r="D40" s="10"/>
      <c r="E40" s="10"/>
      <c r="F40" s="14"/>
      <c r="G40" s="9"/>
      <c r="H40" s="12"/>
      <c r="I40" s="13"/>
    </row>
    <row r="41" spans="1:9" ht="16" x14ac:dyDescent="0.2">
      <c r="A41" s="25" t="s">
        <v>282</v>
      </c>
      <c r="B41" s="8" t="s">
        <v>267</v>
      </c>
      <c r="C41" s="9" t="s">
        <v>255</v>
      </c>
      <c r="D41" s="10"/>
      <c r="E41" s="10"/>
      <c r="F41" s="14"/>
      <c r="G41" s="9"/>
      <c r="H41" s="12"/>
      <c r="I41" s="13"/>
    </row>
    <row r="42" spans="1:9" ht="32" x14ac:dyDescent="0.2">
      <c r="A42" s="26" t="s">
        <v>155</v>
      </c>
      <c r="B42" s="8" t="s">
        <v>268</v>
      </c>
      <c r="C42" s="9" t="s">
        <v>256</v>
      </c>
      <c r="D42" s="10"/>
      <c r="E42" s="10"/>
      <c r="F42" s="14"/>
      <c r="G42" s="9"/>
      <c r="H42" s="12"/>
      <c r="I42" s="13"/>
    </row>
    <row r="43" spans="1:9" ht="16" x14ac:dyDescent="0.2">
      <c r="A43" s="26" t="s">
        <v>156</v>
      </c>
      <c r="B43" s="8" t="s">
        <v>268</v>
      </c>
      <c r="C43" s="9" t="s">
        <v>257</v>
      </c>
      <c r="D43" s="10"/>
      <c r="E43" s="10"/>
      <c r="F43" s="14"/>
      <c r="G43" s="9"/>
      <c r="H43" s="12"/>
      <c r="I43" s="13"/>
    </row>
    <row r="44" spans="1:9" ht="16" x14ac:dyDescent="0.2">
      <c r="A44" s="26" t="s">
        <v>158</v>
      </c>
      <c r="B44" s="8" t="s">
        <v>269</v>
      </c>
      <c r="C44" s="9" t="s">
        <v>258</v>
      </c>
      <c r="D44" s="10"/>
      <c r="E44" s="10"/>
      <c r="F44" s="14"/>
      <c r="G44" s="9"/>
      <c r="H44" s="12"/>
      <c r="I44" s="13"/>
    </row>
    <row r="45" spans="1:9" ht="32" x14ac:dyDescent="0.2">
      <c r="A45" s="26" t="s">
        <v>159</v>
      </c>
      <c r="B45" s="8" t="s">
        <v>269</v>
      </c>
      <c r="C45" s="9" t="s">
        <v>259</v>
      </c>
      <c r="D45" s="10"/>
      <c r="E45" s="10"/>
      <c r="F45" s="14"/>
      <c r="G45" s="9"/>
      <c r="H45" s="12"/>
      <c r="I45" s="13"/>
    </row>
    <row r="46" spans="1:9" ht="16" x14ac:dyDescent="0.2">
      <c r="A46" s="26" t="s">
        <v>160</v>
      </c>
      <c r="B46" s="8" t="s">
        <v>269</v>
      </c>
      <c r="C46" s="9" t="s">
        <v>260</v>
      </c>
      <c r="D46" s="10"/>
      <c r="E46" s="10"/>
      <c r="F46" s="14"/>
      <c r="G46" s="9"/>
      <c r="H46" s="12"/>
      <c r="I46" s="13"/>
    </row>
    <row r="47" spans="1:9" ht="32" x14ac:dyDescent="0.2">
      <c r="A47" s="26" t="s">
        <v>161</v>
      </c>
      <c r="B47" s="8" t="s">
        <v>269</v>
      </c>
      <c r="C47" s="9" t="s">
        <v>261</v>
      </c>
      <c r="D47" s="10"/>
      <c r="E47" s="10"/>
      <c r="F47" s="14"/>
      <c r="G47" s="9"/>
      <c r="H47" s="12"/>
      <c r="I47" s="13"/>
    </row>
    <row r="48" spans="1:9" ht="32" x14ac:dyDescent="0.2">
      <c r="A48" s="26" t="s">
        <v>165</v>
      </c>
      <c r="B48" s="8" t="s">
        <v>270</v>
      </c>
      <c r="C48" s="9" t="s">
        <v>262</v>
      </c>
      <c r="D48" s="10"/>
      <c r="E48" s="10"/>
      <c r="F48" s="14"/>
      <c r="G48" s="9"/>
      <c r="H48" s="12"/>
      <c r="I48" s="13"/>
    </row>
    <row r="49" spans="1:9" ht="32" x14ac:dyDescent="0.2">
      <c r="A49" s="26" t="s">
        <v>171</v>
      </c>
      <c r="B49" s="8" t="s">
        <v>271</v>
      </c>
      <c r="C49" s="9" t="s">
        <v>263</v>
      </c>
      <c r="D49" s="10"/>
      <c r="E49" s="10"/>
      <c r="F49" s="14"/>
      <c r="G49" s="9"/>
      <c r="H49" s="12"/>
      <c r="I49" s="13"/>
    </row>
    <row r="50" spans="1:9" ht="19" customHeight="1" x14ac:dyDescent="0.2">
      <c r="A50" s="8" t="s">
        <v>292</v>
      </c>
      <c r="B50" s="8"/>
      <c r="C50" s="9"/>
      <c r="D50" s="10"/>
      <c r="E50" s="10"/>
      <c r="F50" s="14"/>
      <c r="G50" s="9"/>
      <c r="H50" s="12"/>
      <c r="I50" s="15"/>
    </row>
    <row r="51" spans="1:9" ht="19" customHeight="1" x14ac:dyDescent="0.2">
      <c r="B51" s="8"/>
      <c r="C51" s="9"/>
      <c r="D51" s="10"/>
      <c r="E51" s="10"/>
      <c r="F51" s="14"/>
      <c r="G51" s="9"/>
      <c r="H51" s="12"/>
      <c r="I51" s="15"/>
    </row>
    <row r="52" spans="1:9" ht="19" customHeight="1" x14ac:dyDescent="0.2">
      <c r="B52" s="8"/>
      <c r="C52" s="9"/>
      <c r="D52" s="10"/>
      <c r="E52" s="10"/>
      <c r="F52" s="14"/>
      <c r="G52" s="9"/>
      <c r="H52" s="12"/>
      <c r="I52" s="15"/>
    </row>
    <row r="53" spans="1:9" ht="19" customHeight="1" x14ac:dyDescent="0.2">
      <c r="B53" s="8"/>
      <c r="C53" s="9"/>
      <c r="D53" s="10"/>
      <c r="E53" s="10"/>
      <c r="F53" s="14"/>
      <c r="G53" s="9"/>
      <c r="H53" s="12"/>
      <c r="I53" s="15"/>
    </row>
    <row r="54" spans="1:9" ht="19" customHeight="1" x14ac:dyDescent="0.2">
      <c r="B54" s="8"/>
      <c r="C54" s="9"/>
      <c r="D54" s="10"/>
      <c r="E54" s="10"/>
      <c r="F54" s="14"/>
      <c r="G54" s="9"/>
      <c r="H54" s="12"/>
      <c r="I54" s="15"/>
    </row>
    <row r="55" spans="1:9" ht="19" customHeight="1" x14ac:dyDescent="0.2">
      <c r="B55" s="8"/>
      <c r="C55" s="9"/>
      <c r="D55" s="10"/>
      <c r="E55" s="10"/>
      <c r="F55" s="14"/>
      <c r="G55" s="9"/>
      <c r="H55" s="12"/>
      <c r="I55" s="15"/>
    </row>
    <row r="56" spans="1:9" ht="19" customHeight="1" x14ac:dyDescent="0.2">
      <c r="B56" s="8"/>
      <c r="C56" s="9"/>
      <c r="D56" s="10"/>
      <c r="E56" s="10"/>
      <c r="F56" s="14"/>
      <c r="G56" s="9"/>
      <c r="H56" s="12"/>
      <c r="I56" s="15"/>
    </row>
    <row r="57" spans="1:9" ht="19" customHeight="1" x14ac:dyDescent="0.2">
      <c r="B57" s="8"/>
      <c r="C57" s="9"/>
      <c r="D57" s="10"/>
      <c r="E57" s="10"/>
      <c r="F57" s="14"/>
      <c r="G57" s="9"/>
      <c r="H57" s="12"/>
      <c r="I57" s="15"/>
    </row>
    <row r="58" spans="1:9" ht="19" customHeight="1" x14ac:dyDescent="0.2">
      <c r="B58" s="8"/>
      <c r="C58" s="9"/>
      <c r="D58" s="10"/>
      <c r="E58" s="10"/>
      <c r="F58" s="14"/>
      <c r="G58" s="9"/>
      <c r="H58" s="12"/>
      <c r="I58" s="15"/>
    </row>
    <row r="59" spans="1:9" ht="19" customHeight="1" x14ac:dyDescent="0.2">
      <c r="B59" s="8"/>
      <c r="C59" s="9"/>
      <c r="D59" s="10"/>
      <c r="E59" s="10"/>
      <c r="F59" s="14"/>
      <c r="G59" s="9"/>
      <c r="H59" s="12"/>
      <c r="I59" s="15"/>
    </row>
    <row r="60" spans="1:9" ht="19" customHeight="1" x14ac:dyDescent="0.2">
      <c r="B60" s="8"/>
      <c r="C60" s="9"/>
      <c r="D60" s="10"/>
      <c r="E60" s="10"/>
      <c r="F60" s="14"/>
      <c r="G60" s="9"/>
      <c r="H60" s="12"/>
      <c r="I60" s="15"/>
    </row>
    <row r="61" spans="1:9" ht="19" customHeight="1" x14ac:dyDescent="0.2">
      <c r="B61" s="8"/>
      <c r="C61" s="9"/>
      <c r="D61" s="10"/>
      <c r="E61" s="10"/>
      <c r="F61" s="14"/>
      <c r="G61" s="9"/>
      <c r="H61" s="12"/>
      <c r="I61" s="15"/>
    </row>
    <row r="62" spans="1:9" ht="19" customHeight="1" x14ac:dyDescent="0.2">
      <c r="B62" s="8"/>
      <c r="C62" s="9"/>
      <c r="D62" s="10"/>
      <c r="E62" s="10"/>
      <c r="F62" s="14"/>
      <c r="G62" s="9"/>
      <c r="H62" s="12"/>
      <c r="I62" s="15"/>
    </row>
    <row r="63" spans="1:9" ht="19" customHeight="1" x14ac:dyDescent="0.2">
      <c r="B63" s="8"/>
      <c r="C63" s="9"/>
      <c r="D63" s="10"/>
      <c r="E63" s="10"/>
      <c r="F63" s="14"/>
      <c r="G63" s="9"/>
      <c r="H63" s="12"/>
      <c r="I63" s="15"/>
    </row>
    <row r="64" spans="1:9" ht="19" customHeight="1" x14ac:dyDescent="0.2">
      <c r="B64" s="8"/>
      <c r="C64" s="9"/>
      <c r="D64" s="10"/>
      <c r="E64" s="10"/>
      <c r="F64" s="14"/>
      <c r="G64" s="9"/>
      <c r="H64" s="12"/>
      <c r="I64" s="15"/>
    </row>
    <row r="65" spans="2:9" ht="19" customHeight="1" x14ac:dyDescent="0.2">
      <c r="B65" s="8"/>
      <c r="C65" s="9"/>
      <c r="D65" s="10"/>
      <c r="E65" s="10"/>
      <c r="F65" s="14"/>
      <c r="G65" s="9"/>
      <c r="H65" s="12"/>
      <c r="I65" s="15"/>
    </row>
    <row r="66" spans="2:9" ht="19" customHeight="1" x14ac:dyDescent="0.2">
      <c r="B66" s="8"/>
      <c r="C66" s="9"/>
      <c r="D66" s="10" t="s">
        <v>61</v>
      </c>
      <c r="E66" s="10"/>
      <c r="F66" s="14"/>
      <c r="G66" s="9"/>
      <c r="H66" s="12" t="s">
        <v>61</v>
      </c>
      <c r="I66" s="15"/>
    </row>
    <row r="67" spans="2:9" ht="20" customHeight="1" x14ac:dyDescent="0.2">
      <c r="B67" s="8"/>
      <c r="C67" s="9"/>
      <c r="D67" s="10" t="s">
        <v>61</v>
      </c>
      <c r="E67" s="10"/>
      <c r="F67" s="14"/>
      <c r="G67" s="9"/>
      <c r="H67" s="12" t="s">
        <v>61</v>
      </c>
      <c r="I67" s="15"/>
    </row>
    <row r="68" spans="2:9" ht="20" customHeight="1" x14ac:dyDescent="0.2">
      <c r="B68" s="8"/>
      <c r="C68" s="9"/>
      <c r="D68" s="10" t="s">
        <v>61</v>
      </c>
      <c r="E68" s="10"/>
      <c r="F68" s="14"/>
      <c r="G68" s="9"/>
      <c r="H68" s="12" t="s">
        <v>61</v>
      </c>
      <c r="I68" s="15"/>
    </row>
    <row r="69" spans="2:9" ht="20" customHeight="1" x14ac:dyDescent="0.2">
      <c r="B69" s="8"/>
      <c r="C69" s="9"/>
      <c r="D69" s="10" t="s">
        <v>61</v>
      </c>
      <c r="E69" s="10"/>
      <c r="F69" s="14"/>
      <c r="G69" s="9"/>
      <c r="H69" s="12" t="s">
        <v>61</v>
      </c>
      <c r="I69" s="15"/>
    </row>
    <row r="70" spans="2:9" ht="20" customHeight="1" x14ac:dyDescent="0.2">
      <c r="B70" s="8"/>
      <c r="C70" s="9"/>
      <c r="D70" s="10" t="s">
        <v>61</v>
      </c>
      <c r="E70" s="10"/>
      <c r="F70" s="14"/>
      <c r="G70" s="9"/>
      <c r="H70" s="12" t="s">
        <v>61</v>
      </c>
      <c r="I70" s="15"/>
    </row>
    <row r="71" spans="2:9" ht="20" customHeight="1" x14ac:dyDescent="0.2">
      <c r="B71" s="8"/>
      <c r="C71" s="9"/>
      <c r="D71" s="10" t="s">
        <v>61</v>
      </c>
      <c r="E71" s="10"/>
      <c r="F71" s="14"/>
      <c r="G71" s="9"/>
      <c r="H71" s="12" t="s">
        <v>61</v>
      </c>
      <c r="I71" s="15"/>
    </row>
    <row r="72" spans="2:9" ht="20" customHeight="1" x14ac:dyDescent="0.2">
      <c r="B72" s="8"/>
      <c r="C72" s="9"/>
      <c r="D72" s="10" t="s">
        <v>61</v>
      </c>
      <c r="E72" s="10"/>
      <c r="F72" s="14"/>
      <c r="G72" s="9"/>
      <c r="H72" s="12" t="s">
        <v>61</v>
      </c>
      <c r="I72" s="15"/>
    </row>
    <row r="73" spans="2:9" ht="20" customHeight="1" x14ac:dyDescent="0.2">
      <c r="B73" s="8"/>
      <c r="C73" s="9"/>
      <c r="D73" s="10" t="s">
        <v>61</v>
      </c>
      <c r="E73" s="10"/>
      <c r="F73" s="14"/>
      <c r="G73" s="9"/>
      <c r="H73" s="12" t="s">
        <v>61</v>
      </c>
      <c r="I73" s="15"/>
    </row>
    <row r="74" spans="2:9" ht="20" customHeight="1" x14ac:dyDescent="0.2">
      <c r="B74" s="8"/>
      <c r="C74" s="9"/>
      <c r="D74" s="10" t="s">
        <v>61</v>
      </c>
      <c r="E74" s="10"/>
      <c r="F74" s="14"/>
      <c r="G74" s="9"/>
      <c r="H74" s="12" t="s">
        <v>61</v>
      </c>
      <c r="I74" s="15"/>
    </row>
    <row r="75" spans="2:9" ht="20" customHeight="1" x14ac:dyDescent="0.2">
      <c r="B75" s="8"/>
      <c r="C75" s="9"/>
      <c r="D75" s="10" t="s">
        <v>61</v>
      </c>
      <c r="E75" s="10"/>
      <c r="F75" s="14"/>
      <c r="G75" s="9"/>
      <c r="H75" s="12" t="s">
        <v>61</v>
      </c>
      <c r="I75" s="15"/>
    </row>
    <row r="76" spans="2:9" ht="20" customHeight="1" x14ac:dyDescent="0.2">
      <c r="B76" s="8"/>
      <c r="C76" s="9"/>
      <c r="D76" s="10" t="s">
        <v>61</v>
      </c>
      <c r="E76" s="10"/>
      <c r="F76" s="14"/>
      <c r="G76" s="9"/>
      <c r="H76" s="12" t="s">
        <v>61</v>
      </c>
      <c r="I76" s="15"/>
    </row>
    <row r="77" spans="2:9" x14ac:dyDescent="0.2">
      <c r="B77" s="8"/>
      <c r="C77" s="9"/>
      <c r="D77" s="16"/>
      <c r="E77" s="16"/>
      <c r="F77" s="16"/>
      <c r="G77" s="8"/>
      <c r="H77" s="12"/>
      <c r="I77" s="12"/>
    </row>
    <row r="78" spans="2:9" x14ac:dyDescent="0.2">
      <c r="B78" s="8"/>
      <c r="C78" s="9"/>
      <c r="D78" s="16"/>
      <c r="E78" s="16"/>
      <c r="F78" s="16"/>
      <c r="G78" s="8"/>
      <c r="H78" s="12"/>
      <c r="I78" s="12"/>
    </row>
    <row r="79" spans="2:9" x14ac:dyDescent="0.2">
      <c r="B79" s="8"/>
      <c r="C79" s="9"/>
      <c r="D79" s="16"/>
      <c r="E79" s="16"/>
      <c r="F79" s="16"/>
      <c r="G79" s="8"/>
      <c r="H79" s="12"/>
      <c r="I79" s="12"/>
    </row>
    <row r="80" spans="2:9" x14ac:dyDescent="0.2">
      <c r="B80" s="8"/>
      <c r="C80" s="9"/>
      <c r="D80" s="16"/>
      <c r="E80" s="16"/>
      <c r="F80" s="16"/>
      <c r="G80" s="8"/>
      <c r="H80" s="12"/>
      <c r="I80" s="12"/>
    </row>
    <row r="81" spans="2:9" x14ac:dyDescent="0.2">
      <c r="B81" s="8"/>
      <c r="C81" s="9"/>
      <c r="D81" s="16"/>
      <c r="E81" s="16"/>
      <c r="F81" s="16"/>
      <c r="G81" s="8"/>
      <c r="H81" s="12"/>
      <c r="I81" s="12"/>
    </row>
    <row r="82" spans="2:9" x14ac:dyDescent="0.2">
      <c r="B82" s="8"/>
      <c r="C82" s="9"/>
      <c r="D82" s="16"/>
      <c r="E82" s="16"/>
      <c r="F82" s="16"/>
      <c r="G82" s="8"/>
      <c r="H82" s="12"/>
      <c r="I82" s="12"/>
    </row>
    <row r="83" spans="2:9" x14ac:dyDescent="0.2">
      <c r="B83" s="8"/>
      <c r="C83" s="9"/>
      <c r="D83" s="16"/>
      <c r="E83" s="16"/>
      <c r="F83" s="16"/>
      <c r="G83" s="8"/>
      <c r="H83" s="12"/>
      <c r="I83" s="12"/>
    </row>
    <row r="84" spans="2:9" x14ac:dyDescent="0.2">
      <c r="B84" s="8"/>
      <c r="C84" s="9"/>
      <c r="D84" s="16"/>
      <c r="E84" s="16"/>
      <c r="F84" s="16"/>
      <c r="G84" s="8"/>
      <c r="H84" s="12"/>
      <c r="I84" s="12"/>
    </row>
    <row r="85" spans="2:9" x14ac:dyDescent="0.2">
      <c r="B85" s="8"/>
      <c r="C85" s="9"/>
      <c r="D85" s="16"/>
      <c r="E85" s="16"/>
      <c r="F85" s="16"/>
      <c r="G85" s="8"/>
      <c r="H85" s="12"/>
      <c r="I85" s="12"/>
    </row>
    <row r="86" spans="2:9" x14ac:dyDescent="0.2">
      <c r="B86" s="8"/>
      <c r="C86" s="9"/>
      <c r="D86" s="16"/>
      <c r="E86" s="16"/>
      <c r="F86" s="16"/>
      <c r="G86" s="8"/>
      <c r="H86" s="12"/>
      <c r="I86" s="12"/>
    </row>
    <row r="87" spans="2:9" x14ac:dyDescent="0.2">
      <c r="B87" s="8"/>
      <c r="C87" s="9"/>
      <c r="D87" s="16"/>
      <c r="E87" s="16"/>
      <c r="F87" s="16"/>
      <c r="G87" s="8"/>
      <c r="H87" s="12"/>
      <c r="I87" s="12"/>
    </row>
    <row r="88" spans="2:9" x14ac:dyDescent="0.2">
      <c r="B88" s="8"/>
      <c r="C88" s="9"/>
      <c r="D88" s="16"/>
      <c r="E88" s="16"/>
      <c r="F88" s="16"/>
      <c r="G88" s="8"/>
      <c r="H88" s="12"/>
      <c r="I88" s="12"/>
    </row>
    <row r="89" spans="2:9" x14ac:dyDescent="0.2">
      <c r="B89" s="8"/>
      <c r="C89" s="9"/>
      <c r="D89" s="16"/>
      <c r="E89" s="16"/>
      <c r="F89" s="16"/>
      <c r="G89" s="8"/>
      <c r="H89" s="12"/>
      <c r="I89" s="12"/>
    </row>
    <row r="90" spans="2:9" x14ac:dyDescent="0.2">
      <c r="B90" s="8"/>
      <c r="C90" s="9"/>
      <c r="D90" s="16"/>
      <c r="E90" s="16"/>
      <c r="F90" s="16"/>
      <c r="G90" s="8"/>
      <c r="H90" s="12"/>
      <c r="I90" s="12"/>
    </row>
    <row r="91" spans="2:9" x14ac:dyDescent="0.2">
      <c r="B91" s="8"/>
      <c r="C91" s="9"/>
      <c r="D91" s="16"/>
      <c r="E91" s="16"/>
      <c r="F91" s="16"/>
      <c r="G91" s="8"/>
      <c r="H91" s="12"/>
      <c r="I91" s="12"/>
    </row>
    <row r="92" spans="2:9" x14ac:dyDescent="0.2">
      <c r="B92" s="8"/>
      <c r="C92" s="9"/>
      <c r="D92" s="16"/>
      <c r="E92" s="16"/>
      <c r="F92" s="16"/>
      <c r="G92" s="8"/>
      <c r="H92" s="12"/>
      <c r="I92" s="12"/>
    </row>
    <row r="93" spans="2:9" x14ac:dyDescent="0.2">
      <c r="B93" s="8"/>
      <c r="C93" s="9"/>
      <c r="D93" s="16"/>
      <c r="E93" s="16"/>
      <c r="F93" s="16"/>
      <c r="G93" s="8"/>
      <c r="H93" s="12"/>
      <c r="I93" s="12"/>
    </row>
    <row r="94" spans="2:9" x14ac:dyDescent="0.2">
      <c r="B94" s="8"/>
      <c r="C94" s="9"/>
      <c r="D94" s="16"/>
      <c r="E94" s="16"/>
      <c r="F94" s="16"/>
      <c r="G94" s="8"/>
      <c r="H94" s="12"/>
      <c r="I94" s="12"/>
    </row>
    <row r="95" spans="2:9" x14ac:dyDescent="0.2">
      <c r="B95" s="8"/>
      <c r="C95" s="9"/>
      <c r="D95" s="16"/>
      <c r="E95" s="16"/>
      <c r="F95" s="16"/>
      <c r="G95" s="8"/>
      <c r="H95" s="12"/>
      <c r="I95" s="12"/>
    </row>
    <row r="96" spans="2:9" x14ac:dyDescent="0.2">
      <c r="B96" s="8"/>
      <c r="C96" s="9"/>
      <c r="D96" s="16"/>
      <c r="E96" s="16"/>
      <c r="F96" s="16"/>
      <c r="G96" s="8"/>
      <c r="H96" s="12"/>
      <c r="I96" s="12"/>
    </row>
    <row r="97" spans="2:9" x14ac:dyDescent="0.2">
      <c r="B97" s="8"/>
      <c r="C97" s="9"/>
      <c r="D97" s="16"/>
      <c r="E97" s="16"/>
      <c r="F97" s="16"/>
      <c r="G97" s="8"/>
      <c r="H97" s="12"/>
      <c r="I97" s="12"/>
    </row>
    <row r="98" spans="2:9" x14ac:dyDescent="0.2">
      <c r="B98" s="8"/>
      <c r="C98" s="9"/>
      <c r="D98" s="16"/>
      <c r="E98" s="16"/>
      <c r="F98" s="16"/>
      <c r="G98" s="8"/>
      <c r="H98" s="12"/>
      <c r="I98" s="12"/>
    </row>
    <row r="99" spans="2:9" x14ac:dyDescent="0.2">
      <c r="B99" s="8"/>
      <c r="C99" s="9"/>
      <c r="D99" s="16"/>
      <c r="E99" s="16"/>
      <c r="F99" s="16"/>
      <c r="G99" s="8"/>
      <c r="H99" s="12"/>
      <c r="I99" s="12"/>
    </row>
    <row r="100" spans="2:9" x14ac:dyDescent="0.2">
      <c r="B100" s="8"/>
      <c r="C100" s="9"/>
      <c r="D100" s="16"/>
      <c r="E100" s="16"/>
      <c r="F100" s="16"/>
      <c r="G100" s="8"/>
      <c r="H100" s="12"/>
      <c r="I100" s="12"/>
    </row>
    <row r="101" spans="2:9" x14ac:dyDescent="0.2">
      <c r="B101" s="8"/>
      <c r="C101" s="9"/>
      <c r="D101" s="16"/>
      <c r="E101" s="16"/>
      <c r="F101" s="16"/>
      <c r="G101" s="8"/>
      <c r="H101" s="12"/>
      <c r="I101" s="12"/>
    </row>
    <row r="102" spans="2:9" x14ac:dyDescent="0.2">
      <c r="B102" s="8"/>
      <c r="C102" s="9"/>
      <c r="D102" s="16"/>
      <c r="E102" s="16"/>
      <c r="F102" s="16"/>
      <c r="G102" s="8"/>
      <c r="H102" s="12"/>
      <c r="I102" s="12"/>
    </row>
    <row r="103" spans="2:9" x14ac:dyDescent="0.2">
      <c r="B103" s="8"/>
      <c r="C103" s="9"/>
      <c r="D103" s="16"/>
      <c r="E103" s="16"/>
      <c r="F103" s="16"/>
      <c r="G103" s="8"/>
      <c r="H103" s="12"/>
      <c r="I103" s="12"/>
    </row>
    <row r="104" spans="2:9" x14ac:dyDescent="0.2">
      <c r="B104" s="8"/>
      <c r="C104" s="9"/>
      <c r="D104" s="16"/>
      <c r="E104" s="16"/>
      <c r="F104" s="16"/>
      <c r="G104" s="8"/>
      <c r="H104" s="12"/>
      <c r="I104" s="12"/>
    </row>
    <row r="105" spans="2:9" x14ac:dyDescent="0.2">
      <c r="B105" s="8"/>
      <c r="C105" s="9"/>
      <c r="D105" s="16"/>
      <c r="E105" s="16"/>
      <c r="F105" s="16"/>
      <c r="G105" s="8"/>
      <c r="H105" s="12"/>
      <c r="I105" s="12"/>
    </row>
    <row r="106" spans="2:9" x14ac:dyDescent="0.2">
      <c r="B106" s="8"/>
      <c r="C106" s="9"/>
      <c r="D106" s="16"/>
      <c r="E106" s="16"/>
      <c r="F106" s="16"/>
      <c r="G106" s="8"/>
      <c r="H106" s="12"/>
      <c r="I106" s="12"/>
    </row>
    <row r="107" spans="2:9" x14ac:dyDescent="0.2">
      <c r="B107" s="8"/>
      <c r="C107" s="9"/>
      <c r="D107" s="16"/>
      <c r="E107" s="16"/>
      <c r="F107" s="16"/>
      <c r="G107" s="8"/>
      <c r="H107" s="12"/>
      <c r="I107" s="12"/>
    </row>
    <row r="108" spans="2:9" x14ac:dyDescent="0.2">
      <c r="B108" s="8"/>
      <c r="C108" s="9"/>
      <c r="D108" s="16"/>
      <c r="E108" s="16"/>
      <c r="F108" s="16"/>
      <c r="G108" s="8"/>
      <c r="H108" s="12"/>
      <c r="I108" s="12"/>
    </row>
    <row r="109" spans="2:9" x14ac:dyDescent="0.2">
      <c r="B109" s="8"/>
      <c r="C109" s="9"/>
      <c r="D109" s="16"/>
      <c r="E109" s="16"/>
      <c r="F109" s="16"/>
      <c r="G109" s="8"/>
      <c r="H109" s="12"/>
      <c r="I109" s="12"/>
    </row>
    <row r="110" spans="2:9" x14ac:dyDescent="0.2">
      <c r="B110" s="8"/>
      <c r="C110" s="9"/>
      <c r="D110" s="16"/>
      <c r="E110" s="16"/>
      <c r="F110" s="16"/>
      <c r="G110" s="8"/>
      <c r="H110" s="12"/>
      <c r="I110" s="12"/>
    </row>
    <row r="111" spans="2:9" x14ac:dyDescent="0.2">
      <c r="B111" s="8"/>
      <c r="C111" s="9"/>
      <c r="D111" s="16"/>
      <c r="E111" s="16"/>
      <c r="F111" s="16"/>
      <c r="G111" s="8"/>
      <c r="H111" s="12"/>
      <c r="I111" s="12"/>
    </row>
    <row r="112" spans="2:9" x14ac:dyDescent="0.2">
      <c r="B112" s="8"/>
      <c r="C112" s="9"/>
      <c r="D112" s="16"/>
      <c r="E112" s="16"/>
      <c r="F112" s="16"/>
      <c r="G112" s="8"/>
      <c r="H112" s="12"/>
      <c r="I112" s="12"/>
    </row>
    <row r="113" spans="2:9" x14ac:dyDescent="0.2">
      <c r="B113" s="8"/>
      <c r="C113" s="9"/>
      <c r="D113" s="16"/>
      <c r="E113" s="16"/>
      <c r="F113" s="16"/>
      <c r="G113" s="8"/>
      <c r="H113" s="12"/>
      <c r="I113" s="12"/>
    </row>
    <row r="114" spans="2:9" x14ac:dyDescent="0.2">
      <c r="B114" s="8"/>
      <c r="C114" s="9"/>
      <c r="D114" s="16"/>
      <c r="E114" s="16"/>
      <c r="F114" s="16"/>
      <c r="G114" s="8"/>
      <c r="H114" s="12"/>
      <c r="I114" s="12"/>
    </row>
    <row r="115" spans="2:9" x14ac:dyDescent="0.2">
      <c r="B115" s="8"/>
      <c r="C115" s="9"/>
      <c r="D115" s="16"/>
      <c r="E115" s="16"/>
      <c r="F115" s="16"/>
      <c r="G115" s="8"/>
      <c r="H115" s="12"/>
      <c r="I115" s="12"/>
    </row>
    <row r="116" spans="2:9" x14ac:dyDescent="0.2">
      <c r="B116" s="8"/>
      <c r="C116" s="9"/>
      <c r="D116" s="16"/>
      <c r="E116" s="16"/>
      <c r="F116" s="16"/>
      <c r="G116" s="8"/>
      <c r="H116" s="12"/>
      <c r="I116" s="12"/>
    </row>
    <row r="117" spans="2:9" x14ac:dyDescent="0.2">
      <c r="B117" s="8"/>
      <c r="C117" s="9"/>
      <c r="D117" s="16"/>
      <c r="E117" s="16"/>
      <c r="F117" s="16"/>
      <c r="G117" s="8"/>
      <c r="H117" s="12"/>
      <c r="I117" s="12"/>
    </row>
    <row r="118" spans="2:9" x14ac:dyDescent="0.2">
      <c r="B118" s="8"/>
      <c r="C118" s="9"/>
      <c r="D118" s="16"/>
      <c r="E118" s="16"/>
      <c r="F118" s="16"/>
      <c r="G118" s="8"/>
      <c r="H118" s="12"/>
      <c r="I118" s="12"/>
    </row>
    <row r="119" spans="2:9" x14ac:dyDescent="0.2">
      <c r="B119" s="8"/>
      <c r="C119" s="9"/>
      <c r="D119" s="16"/>
      <c r="E119" s="16"/>
      <c r="F119" s="16"/>
      <c r="G119" s="8"/>
      <c r="H119" s="12"/>
      <c r="I119" s="12"/>
    </row>
    <row r="120" spans="2:9" x14ac:dyDescent="0.2">
      <c r="B120" s="8"/>
      <c r="C120" s="9"/>
      <c r="D120" s="16"/>
      <c r="E120" s="16"/>
      <c r="F120" s="16"/>
      <c r="G120" s="8"/>
      <c r="H120" s="12"/>
      <c r="I120" s="12"/>
    </row>
  </sheetData>
  <autoFilter ref="B5:I5" xr:uid="{00000000-0001-0000-0000-000000000000}"/>
  <phoneticPr fontId="4" type="noConversion"/>
  <conditionalFormatting sqref="D6 D7:E76">
    <cfRule type="cellIs" dxfId="11" priority="4" operator="equal">
      <formula>"B"</formula>
    </cfRule>
    <cfRule type="cellIs" dxfId="10" priority="5" operator="equal">
      <formula>"A"</formula>
    </cfRule>
    <cfRule type="cellIs" dxfId="9" priority="6" operator="equal">
      <formula>"C"</formula>
    </cfRule>
  </conditionalFormatting>
  <conditionalFormatting sqref="H6:H76">
    <cfRule type="cellIs" dxfId="8" priority="1" operator="equal">
      <formula>"Offen"</formula>
    </cfRule>
    <cfRule type="cellIs" dxfId="7" priority="2" operator="equal">
      <formula>"in Bearbeitung"</formula>
    </cfRule>
    <cfRule type="cellIs" dxfId="6" priority="3" operator="equal">
      <formula>"Abgeschlossen"</formula>
    </cfRule>
  </conditionalFormatting>
  <dataValidations count="2">
    <dataValidation type="list" allowBlank="1" showInputMessage="1" showErrorMessage="1" sqref="D6:D76" xr:uid="{09567C70-87C7-5D40-A434-5399E2AEF75F}">
      <formula1>" ,A,B,C"</formula1>
    </dataValidation>
    <dataValidation type="list" allowBlank="1" showInputMessage="1" showErrorMessage="1" sqref="H6:H76" xr:uid="{EC568515-068F-254A-BAFD-62F192402B9E}">
      <formula1>" ,Offen, in Bearbeitung, Abgeschlossen"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77096-6DB1-F245-9E83-72D5EE9AAB15}">
  <sheetPr>
    <tabColor rgb="FF9E87DF"/>
  </sheetPr>
  <dimension ref="A1:I101"/>
  <sheetViews>
    <sheetView showGridLines="0" zoomScaleNormal="100" workbookViewId="0">
      <pane ySplit="5" topLeftCell="A6" activePane="bottomLeft" state="frozen"/>
      <selection pane="bottomLeft" activeCell="B1" sqref="B1"/>
    </sheetView>
  </sheetViews>
  <sheetFormatPr baseColWidth="10" defaultColWidth="8.83203125" defaultRowHeight="15" x14ac:dyDescent="0.2"/>
  <cols>
    <col min="1" max="1" width="8.83203125" style="8"/>
    <col min="2" max="2" width="29.1640625" style="2" customWidth="1"/>
    <col min="3" max="3" width="131.6640625" style="3" customWidth="1"/>
    <col min="4" max="4" width="7.5" customWidth="1"/>
    <col min="5" max="5" width="22" customWidth="1"/>
    <col min="6" max="6" width="36.5" customWidth="1"/>
    <col min="7" max="7" width="26.6640625" style="2" customWidth="1"/>
    <col min="8" max="8" width="12.1640625" style="5" bestFit="1" customWidth="1"/>
    <col min="9" max="9" width="16.33203125" style="5" customWidth="1"/>
  </cols>
  <sheetData>
    <row r="1" spans="1:9" x14ac:dyDescent="0.2">
      <c r="A1" s="4" t="str">
        <f>+"Projekt "&amp;Dashboard!C7</f>
        <v xml:space="preserve">Projekt </v>
      </c>
    </row>
    <row r="2" spans="1:9" x14ac:dyDescent="0.2">
      <c r="A2" s="2" t="s">
        <v>60</v>
      </c>
    </row>
    <row r="3" spans="1:9" x14ac:dyDescent="0.2">
      <c r="A3" s="2"/>
    </row>
    <row r="4" spans="1:9" x14ac:dyDescent="0.2">
      <c r="A4" s="4" t="s">
        <v>300</v>
      </c>
    </row>
    <row r="5" spans="1:9" ht="32" x14ac:dyDescent="0.2">
      <c r="A5" s="51" t="s">
        <v>349</v>
      </c>
      <c r="B5" s="51" t="s">
        <v>0</v>
      </c>
      <c r="C5" s="52" t="s">
        <v>52</v>
      </c>
      <c r="D5" s="53" t="s">
        <v>59</v>
      </c>
      <c r="E5" s="52" t="s">
        <v>93</v>
      </c>
      <c r="F5" s="53" t="s">
        <v>57</v>
      </c>
      <c r="G5" s="53" t="s">
        <v>67</v>
      </c>
      <c r="H5" s="53" t="s">
        <v>58</v>
      </c>
      <c r="I5" s="52" t="s">
        <v>96</v>
      </c>
    </row>
    <row r="6" spans="1:9" ht="16" x14ac:dyDescent="0.2">
      <c r="A6" s="26" t="s">
        <v>133</v>
      </c>
      <c r="B6" s="9" t="s">
        <v>338</v>
      </c>
      <c r="C6" s="9" t="s">
        <v>303</v>
      </c>
      <c r="D6" s="10"/>
      <c r="E6" s="10"/>
      <c r="F6" s="14"/>
      <c r="G6" s="9"/>
      <c r="H6" s="12"/>
      <c r="I6" s="13"/>
    </row>
    <row r="7" spans="1:9" ht="16" x14ac:dyDescent="0.2">
      <c r="A7" s="26" t="s">
        <v>134</v>
      </c>
      <c r="B7" s="9" t="s">
        <v>338</v>
      </c>
      <c r="C7" s="9" t="s">
        <v>304</v>
      </c>
      <c r="D7" s="10"/>
      <c r="E7" s="10"/>
      <c r="F7" s="14"/>
      <c r="G7" s="9"/>
      <c r="H7" s="12"/>
      <c r="I7" s="13"/>
    </row>
    <row r="8" spans="1:9" ht="32" x14ac:dyDescent="0.2">
      <c r="A8" s="26" t="s">
        <v>135</v>
      </c>
      <c r="B8" s="9" t="s">
        <v>338</v>
      </c>
      <c r="C8" s="9" t="s">
        <v>305</v>
      </c>
      <c r="D8" s="10"/>
      <c r="E8" s="10"/>
      <c r="F8" s="14"/>
      <c r="G8" s="9"/>
      <c r="H8" s="12"/>
      <c r="I8" s="13"/>
    </row>
    <row r="9" spans="1:9" ht="32" x14ac:dyDescent="0.2">
      <c r="A9" s="26" t="s">
        <v>143</v>
      </c>
      <c r="B9" s="9" t="s">
        <v>341</v>
      </c>
      <c r="C9" s="9" t="s">
        <v>312</v>
      </c>
      <c r="D9" s="10"/>
      <c r="E9" s="10"/>
      <c r="F9" s="14"/>
      <c r="G9" s="9"/>
      <c r="H9" s="12"/>
      <c r="I9" s="13"/>
    </row>
    <row r="10" spans="1:9" ht="32" x14ac:dyDescent="0.2">
      <c r="A10" s="26" t="s">
        <v>144</v>
      </c>
      <c r="B10" s="9" t="s">
        <v>341</v>
      </c>
      <c r="C10" s="9" t="s">
        <v>313</v>
      </c>
      <c r="D10" s="10"/>
      <c r="E10" s="10"/>
      <c r="F10" s="14"/>
      <c r="G10" s="9"/>
      <c r="H10" s="12"/>
      <c r="I10" s="13"/>
    </row>
    <row r="11" spans="1:9" ht="32" x14ac:dyDescent="0.2">
      <c r="A11" s="26" t="s">
        <v>145</v>
      </c>
      <c r="B11" s="9" t="s">
        <v>341</v>
      </c>
      <c r="C11" s="9" t="s">
        <v>322</v>
      </c>
      <c r="D11" s="10"/>
      <c r="E11" s="10"/>
      <c r="F11" s="14"/>
      <c r="G11" s="9"/>
      <c r="H11" s="12"/>
      <c r="I11" s="13"/>
    </row>
    <row r="12" spans="1:9" ht="32" x14ac:dyDescent="0.2">
      <c r="A12" s="26" t="s">
        <v>146</v>
      </c>
      <c r="B12" s="9" t="s">
        <v>341</v>
      </c>
      <c r="C12" s="9" t="s">
        <v>323</v>
      </c>
      <c r="D12" s="10"/>
      <c r="E12" s="10"/>
      <c r="F12" s="14"/>
      <c r="G12" s="9"/>
      <c r="H12" s="12"/>
      <c r="I12" s="13"/>
    </row>
    <row r="13" spans="1:9" ht="32" x14ac:dyDescent="0.2">
      <c r="A13" s="26" t="s">
        <v>212</v>
      </c>
      <c r="B13" s="9" t="s">
        <v>341</v>
      </c>
      <c r="C13" s="9" t="s">
        <v>314</v>
      </c>
      <c r="D13" s="10"/>
      <c r="E13" s="10"/>
      <c r="F13" s="14"/>
      <c r="G13" s="9"/>
      <c r="H13" s="12"/>
      <c r="I13" s="13"/>
    </row>
    <row r="14" spans="1:9" ht="16" x14ac:dyDescent="0.2">
      <c r="A14" s="26" t="s">
        <v>147</v>
      </c>
      <c r="B14" s="9" t="s">
        <v>309</v>
      </c>
      <c r="C14" s="9" t="s">
        <v>310</v>
      </c>
      <c r="D14" s="10"/>
      <c r="E14" s="10"/>
      <c r="F14" s="14"/>
      <c r="G14" s="9"/>
      <c r="H14" s="12"/>
      <c r="I14" s="13"/>
    </row>
    <row r="15" spans="1:9" ht="16" x14ac:dyDescent="0.2">
      <c r="A15" s="26" t="s">
        <v>148</v>
      </c>
      <c r="B15" s="9" t="s">
        <v>309</v>
      </c>
      <c r="C15" s="9" t="s">
        <v>311</v>
      </c>
      <c r="D15" s="10"/>
      <c r="E15" s="10"/>
      <c r="F15" s="14"/>
      <c r="G15" s="9"/>
      <c r="H15" s="12"/>
      <c r="I15" s="13"/>
    </row>
    <row r="16" spans="1:9" ht="16" x14ac:dyDescent="0.2">
      <c r="A16" s="26" t="s">
        <v>149</v>
      </c>
      <c r="B16" s="9" t="s">
        <v>309</v>
      </c>
      <c r="C16" s="9" t="s">
        <v>315</v>
      </c>
      <c r="D16" s="10"/>
      <c r="E16" s="10"/>
      <c r="F16" s="14"/>
      <c r="G16" s="9"/>
      <c r="H16" s="12"/>
      <c r="I16" s="13"/>
    </row>
    <row r="17" spans="1:9" ht="16" x14ac:dyDescent="0.2">
      <c r="A17" s="26" t="s">
        <v>150</v>
      </c>
      <c r="B17" s="9" t="s">
        <v>309</v>
      </c>
      <c r="C17" s="9" t="s">
        <v>320</v>
      </c>
      <c r="D17" s="10"/>
      <c r="E17" s="10"/>
      <c r="F17" s="14"/>
      <c r="G17" s="9"/>
      <c r="H17" s="12"/>
      <c r="I17" s="13"/>
    </row>
    <row r="18" spans="1:9" ht="16" x14ac:dyDescent="0.2">
      <c r="A18" s="26" t="s">
        <v>151</v>
      </c>
      <c r="B18" s="9" t="s">
        <v>306</v>
      </c>
      <c r="C18" s="9" t="s">
        <v>307</v>
      </c>
      <c r="D18" s="10"/>
      <c r="E18" s="10"/>
      <c r="F18" s="14"/>
      <c r="G18" s="9"/>
      <c r="H18" s="12"/>
      <c r="I18" s="13"/>
    </row>
    <row r="19" spans="1:9" ht="16" x14ac:dyDescent="0.2">
      <c r="A19" s="26" t="s">
        <v>152</v>
      </c>
      <c r="B19" s="9" t="s">
        <v>306</v>
      </c>
      <c r="C19" s="9" t="s">
        <v>308</v>
      </c>
      <c r="D19" s="10"/>
      <c r="E19" s="10"/>
      <c r="F19" s="14"/>
      <c r="G19" s="9"/>
      <c r="H19" s="12"/>
      <c r="I19" s="13"/>
    </row>
    <row r="20" spans="1:9" ht="16" x14ac:dyDescent="0.2">
      <c r="A20" s="26" t="s">
        <v>153</v>
      </c>
      <c r="B20" s="9" t="s">
        <v>306</v>
      </c>
      <c r="C20" s="9" t="s">
        <v>321</v>
      </c>
      <c r="D20" s="10"/>
      <c r="E20" s="10"/>
      <c r="F20" s="14"/>
      <c r="G20" s="9"/>
      <c r="H20" s="12"/>
      <c r="I20" s="13"/>
    </row>
    <row r="21" spans="1:9" ht="16" x14ac:dyDescent="0.2">
      <c r="A21" s="26" t="s">
        <v>155</v>
      </c>
      <c r="B21" s="9" t="s">
        <v>301</v>
      </c>
      <c r="C21" s="9" t="s">
        <v>316</v>
      </c>
      <c r="D21" s="10"/>
      <c r="E21" s="10"/>
      <c r="F21" s="14"/>
      <c r="G21" s="9"/>
      <c r="H21" s="12"/>
      <c r="I21" s="13"/>
    </row>
    <row r="22" spans="1:9" ht="16" x14ac:dyDescent="0.2">
      <c r="A22" s="26" t="s">
        <v>156</v>
      </c>
      <c r="B22" s="9" t="s">
        <v>301</v>
      </c>
      <c r="C22" s="9" t="s">
        <v>317</v>
      </c>
      <c r="D22" s="10"/>
      <c r="E22" s="10"/>
      <c r="F22" s="14"/>
      <c r="G22" s="9"/>
      <c r="H22" s="12"/>
      <c r="I22" s="13"/>
    </row>
    <row r="23" spans="1:9" ht="16" x14ac:dyDescent="0.2">
      <c r="A23" s="26" t="s">
        <v>157</v>
      </c>
      <c r="B23" s="9" t="s">
        <v>301</v>
      </c>
      <c r="C23" s="9" t="s">
        <v>318</v>
      </c>
      <c r="D23" s="10"/>
      <c r="E23" s="10"/>
      <c r="F23" s="14"/>
      <c r="G23" s="9"/>
      <c r="H23" s="12"/>
      <c r="I23" s="13"/>
    </row>
    <row r="24" spans="1:9" ht="16" x14ac:dyDescent="0.2">
      <c r="A24" s="26" t="s">
        <v>347</v>
      </c>
      <c r="B24" s="9" t="s">
        <v>301</v>
      </c>
      <c r="C24" s="9" t="s">
        <v>319</v>
      </c>
      <c r="D24" s="10"/>
      <c r="E24" s="10"/>
      <c r="F24" s="14"/>
      <c r="G24" s="9"/>
      <c r="H24" s="12"/>
      <c r="I24" s="13"/>
    </row>
    <row r="25" spans="1:9" ht="16" x14ac:dyDescent="0.2">
      <c r="A25" s="25" t="s">
        <v>158</v>
      </c>
      <c r="B25" s="9" t="s">
        <v>339</v>
      </c>
      <c r="C25" s="9" t="s">
        <v>343</v>
      </c>
      <c r="D25" s="10"/>
      <c r="E25" s="10"/>
      <c r="F25" s="14"/>
      <c r="G25" s="9"/>
      <c r="H25" s="12"/>
      <c r="I25" s="13"/>
    </row>
    <row r="26" spans="1:9" ht="16" x14ac:dyDescent="0.2">
      <c r="A26" s="25" t="s">
        <v>159</v>
      </c>
      <c r="B26" s="9" t="s">
        <v>339</v>
      </c>
      <c r="C26" s="9" t="s">
        <v>324</v>
      </c>
      <c r="D26" s="10"/>
      <c r="E26" s="10"/>
      <c r="F26" s="14"/>
      <c r="G26" s="9"/>
      <c r="H26" s="12"/>
      <c r="I26" s="13"/>
    </row>
    <row r="27" spans="1:9" ht="32" x14ac:dyDescent="0.2">
      <c r="A27" s="25" t="s">
        <v>160</v>
      </c>
      <c r="B27" s="9" t="s">
        <v>339</v>
      </c>
      <c r="C27" s="9" t="s">
        <v>342</v>
      </c>
      <c r="D27" s="10"/>
      <c r="E27" s="10"/>
      <c r="F27" s="14"/>
      <c r="G27" s="9"/>
      <c r="H27" s="12"/>
      <c r="I27" s="13"/>
    </row>
    <row r="28" spans="1:9" ht="16" x14ac:dyDescent="0.2">
      <c r="A28" s="26" t="s">
        <v>165</v>
      </c>
      <c r="B28" s="9" t="s">
        <v>346</v>
      </c>
      <c r="C28" s="9" t="s">
        <v>344</v>
      </c>
      <c r="D28" s="10"/>
      <c r="E28" s="10"/>
      <c r="F28" s="14"/>
      <c r="G28" s="9"/>
      <c r="H28" s="12"/>
      <c r="I28" s="13"/>
    </row>
    <row r="29" spans="1:9" ht="16" x14ac:dyDescent="0.2">
      <c r="A29" s="26" t="s">
        <v>171</v>
      </c>
      <c r="B29" s="9" t="s">
        <v>302</v>
      </c>
      <c r="C29" s="9" t="s">
        <v>325</v>
      </c>
      <c r="D29" s="10"/>
      <c r="E29" s="10"/>
      <c r="F29" s="14"/>
      <c r="G29" s="9"/>
      <c r="H29" s="12"/>
      <c r="I29" s="13"/>
    </row>
    <row r="30" spans="1:9" ht="16" x14ac:dyDescent="0.2">
      <c r="A30" s="26" t="s">
        <v>172</v>
      </c>
      <c r="B30" s="9" t="s">
        <v>302</v>
      </c>
      <c r="C30" s="9" t="s">
        <v>326</v>
      </c>
      <c r="D30" s="10"/>
      <c r="E30" s="10"/>
      <c r="F30" s="14"/>
      <c r="G30" s="9"/>
      <c r="H30" s="12"/>
      <c r="I30" s="13"/>
    </row>
    <row r="31" spans="1:9" ht="16" x14ac:dyDescent="0.2">
      <c r="A31" s="26" t="s">
        <v>173</v>
      </c>
      <c r="B31" s="9" t="s">
        <v>302</v>
      </c>
      <c r="C31" s="9" t="s">
        <v>327</v>
      </c>
      <c r="D31" s="10"/>
      <c r="E31" s="10"/>
      <c r="F31" s="14"/>
      <c r="G31" s="9"/>
      <c r="H31" s="12"/>
      <c r="I31" s="13"/>
    </row>
    <row r="32" spans="1:9" ht="32" x14ac:dyDescent="0.2">
      <c r="A32" s="26" t="s">
        <v>178</v>
      </c>
      <c r="B32" s="9" t="s">
        <v>340</v>
      </c>
      <c r="C32" s="9" t="s">
        <v>345</v>
      </c>
      <c r="D32" s="10"/>
      <c r="E32" s="10"/>
      <c r="F32" s="14"/>
      <c r="G32" s="9"/>
      <c r="H32" s="12"/>
      <c r="I32" s="13"/>
    </row>
    <row r="33" spans="1:9" ht="32" x14ac:dyDescent="0.2">
      <c r="A33" s="26" t="s">
        <v>179</v>
      </c>
      <c r="B33" s="9" t="s">
        <v>340</v>
      </c>
      <c r="C33" s="9" t="s">
        <v>328</v>
      </c>
      <c r="D33" s="10"/>
      <c r="E33" s="10"/>
      <c r="F33" s="14"/>
      <c r="G33" s="9"/>
      <c r="H33" s="12"/>
      <c r="I33" s="13"/>
    </row>
    <row r="34" spans="1:9" ht="32" x14ac:dyDescent="0.2">
      <c r="A34" s="26" t="s">
        <v>180</v>
      </c>
      <c r="B34" s="9" t="s">
        <v>340</v>
      </c>
      <c r="C34" s="9" t="s">
        <v>329</v>
      </c>
      <c r="D34" s="10"/>
      <c r="E34" s="10"/>
      <c r="F34" s="14"/>
      <c r="G34" s="9"/>
      <c r="H34" s="12"/>
      <c r="I34" s="13"/>
    </row>
    <row r="35" spans="1:9" ht="32" x14ac:dyDescent="0.2">
      <c r="A35" s="26" t="s">
        <v>348</v>
      </c>
      <c r="B35" s="9" t="s">
        <v>340</v>
      </c>
      <c r="C35" s="9" t="s">
        <v>330</v>
      </c>
      <c r="D35" s="10"/>
      <c r="E35" s="10"/>
      <c r="F35" s="14"/>
      <c r="G35" s="9"/>
      <c r="H35" s="12"/>
      <c r="I35" s="13"/>
    </row>
    <row r="36" spans="1:9" ht="19" customHeight="1" x14ac:dyDescent="0.2">
      <c r="A36" s="26" t="s">
        <v>181</v>
      </c>
      <c r="B36" s="9" t="s">
        <v>331</v>
      </c>
      <c r="C36" s="9" t="s">
        <v>332</v>
      </c>
      <c r="D36" s="10"/>
      <c r="E36" s="10"/>
      <c r="F36" s="14"/>
      <c r="G36" s="9"/>
      <c r="H36" s="12"/>
      <c r="I36" s="13"/>
    </row>
    <row r="37" spans="1:9" ht="19" customHeight="1" x14ac:dyDescent="0.2">
      <c r="A37" s="26" t="s">
        <v>182</v>
      </c>
      <c r="B37" s="9" t="s">
        <v>331</v>
      </c>
      <c r="C37" s="9" t="s">
        <v>333</v>
      </c>
      <c r="D37" s="10"/>
      <c r="E37" s="10"/>
      <c r="F37" s="14"/>
      <c r="G37" s="9"/>
      <c r="H37" s="12"/>
      <c r="I37" s="13"/>
    </row>
    <row r="38" spans="1:9" ht="19" customHeight="1" x14ac:dyDescent="0.2">
      <c r="A38" s="26" t="s">
        <v>183</v>
      </c>
      <c r="B38" s="9" t="s">
        <v>331</v>
      </c>
      <c r="C38" s="9" t="s">
        <v>334</v>
      </c>
      <c r="D38" s="10"/>
      <c r="E38" s="10"/>
      <c r="F38" s="14"/>
      <c r="G38" s="9"/>
      <c r="H38" s="12"/>
      <c r="I38" s="13"/>
    </row>
    <row r="39" spans="1:9" ht="19" customHeight="1" x14ac:dyDescent="0.2">
      <c r="A39" s="26" t="s">
        <v>185</v>
      </c>
      <c r="B39" s="9" t="s">
        <v>271</v>
      </c>
      <c r="C39" s="9" t="s">
        <v>335</v>
      </c>
      <c r="D39" s="10"/>
      <c r="E39" s="10"/>
      <c r="F39" s="14"/>
      <c r="G39" s="9"/>
      <c r="H39" s="12"/>
      <c r="I39" s="13"/>
    </row>
    <row r="40" spans="1:9" ht="19" customHeight="1" x14ac:dyDescent="0.2">
      <c r="A40" s="26" t="s">
        <v>186</v>
      </c>
      <c r="B40" s="9" t="s">
        <v>271</v>
      </c>
      <c r="C40" s="9" t="s">
        <v>336</v>
      </c>
      <c r="D40" s="10"/>
      <c r="E40" s="10"/>
      <c r="F40" s="14"/>
      <c r="G40" s="9"/>
      <c r="H40" s="12"/>
      <c r="I40" s="13"/>
    </row>
    <row r="41" spans="1:9" ht="19" customHeight="1" x14ac:dyDescent="0.2">
      <c r="A41" s="26" t="s">
        <v>187</v>
      </c>
      <c r="B41" s="9" t="s">
        <v>271</v>
      </c>
      <c r="C41" s="9" t="s">
        <v>337</v>
      </c>
      <c r="D41" s="10"/>
      <c r="E41" s="10"/>
      <c r="F41" s="14"/>
      <c r="G41" s="9"/>
      <c r="H41" s="12"/>
      <c r="I41" s="13"/>
    </row>
    <row r="42" spans="1:9" ht="19" customHeight="1" x14ac:dyDescent="0.2">
      <c r="A42" s="8" t="s">
        <v>292</v>
      </c>
      <c r="B42" s="8"/>
      <c r="C42" s="9"/>
      <c r="D42" s="10"/>
      <c r="E42" s="10"/>
      <c r="F42" s="14"/>
      <c r="G42" s="9"/>
      <c r="H42" s="12"/>
      <c r="I42" s="15"/>
    </row>
    <row r="43" spans="1:9" ht="19" customHeight="1" x14ac:dyDescent="0.2">
      <c r="B43" s="8"/>
      <c r="C43" s="9"/>
      <c r="D43" s="10"/>
      <c r="E43" s="10"/>
      <c r="F43" s="14"/>
      <c r="G43" s="9"/>
      <c r="H43" s="12"/>
      <c r="I43" s="15"/>
    </row>
    <row r="44" spans="1:9" ht="19" customHeight="1" x14ac:dyDescent="0.2">
      <c r="B44" s="8"/>
      <c r="C44" s="9"/>
      <c r="D44" s="10"/>
      <c r="E44" s="10"/>
      <c r="F44" s="14"/>
      <c r="G44" s="9"/>
      <c r="H44" s="12"/>
      <c r="I44" s="15"/>
    </row>
    <row r="45" spans="1:9" ht="19" customHeight="1" x14ac:dyDescent="0.2">
      <c r="B45" s="8"/>
      <c r="C45" s="9"/>
      <c r="D45" s="10"/>
      <c r="E45" s="10"/>
      <c r="F45" s="14"/>
      <c r="G45" s="9"/>
      <c r="H45" s="12"/>
      <c r="I45" s="15"/>
    </row>
    <row r="46" spans="1:9" ht="19" customHeight="1" x14ac:dyDescent="0.2">
      <c r="B46" s="8"/>
      <c r="C46" s="9"/>
      <c r="D46" s="10"/>
      <c r="E46" s="10"/>
      <c r="F46" s="14"/>
      <c r="G46" s="9"/>
      <c r="H46" s="12"/>
      <c r="I46" s="15"/>
    </row>
    <row r="47" spans="1:9" ht="19" customHeight="1" x14ac:dyDescent="0.2">
      <c r="B47" s="8"/>
      <c r="C47" s="9"/>
      <c r="D47" s="10"/>
      <c r="E47" s="10"/>
      <c r="F47" s="14"/>
      <c r="G47" s="9"/>
      <c r="H47" s="12"/>
      <c r="I47" s="15"/>
    </row>
    <row r="48" spans="1:9" ht="20" customHeight="1" x14ac:dyDescent="0.2">
      <c r="B48" s="8"/>
      <c r="C48" s="9"/>
      <c r="D48" s="10"/>
      <c r="E48" s="10"/>
      <c r="F48" s="14"/>
      <c r="G48" s="9"/>
      <c r="H48" s="12"/>
      <c r="I48" s="15"/>
    </row>
    <row r="49" spans="2:9" ht="20" customHeight="1" x14ac:dyDescent="0.2">
      <c r="B49" s="8"/>
      <c r="C49" s="9"/>
      <c r="D49" s="10"/>
      <c r="E49" s="10"/>
      <c r="F49" s="14"/>
      <c r="G49" s="9"/>
      <c r="H49" s="12"/>
      <c r="I49" s="15"/>
    </row>
    <row r="50" spans="2:9" ht="20" customHeight="1" x14ac:dyDescent="0.2">
      <c r="B50" s="8"/>
      <c r="C50" s="9"/>
      <c r="D50" s="10"/>
      <c r="E50" s="10"/>
      <c r="F50" s="14"/>
      <c r="G50" s="9"/>
      <c r="H50" s="12"/>
      <c r="I50" s="15"/>
    </row>
    <row r="51" spans="2:9" ht="20" customHeight="1" x14ac:dyDescent="0.2">
      <c r="B51" s="8"/>
      <c r="C51" s="9"/>
      <c r="D51" s="10" t="s">
        <v>61</v>
      </c>
      <c r="E51" s="10"/>
      <c r="F51" s="14"/>
      <c r="G51" s="9"/>
      <c r="H51" s="12" t="s">
        <v>61</v>
      </c>
      <c r="I51" s="15"/>
    </row>
    <row r="52" spans="2:9" ht="20" customHeight="1" x14ac:dyDescent="0.2">
      <c r="B52" s="8"/>
      <c r="C52" s="9"/>
      <c r="D52" s="10" t="s">
        <v>61</v>
      </c>
      <c r="E52" s="10"/>
      <c r="F52" s="14"/>
      <c r="G52" s="9"/>
      <c r="H52" s="12" t="s">
        <v>61</v>
      </c>
      <c r="I52" s="15"/>
    </row>
    <row r="53" spans="2:9" ht="20" customHeight="1" x14ac:dyDescent="0.2">
      <c r="B53" s="8"/>
      <c r="C53" s="9"/>
      <c r="D53" s="10" t="s">
        <v>61</v>
      </c>
      <c r="E53" s="10"/>
      <c r="F53" s="14"/>
      <c r="G53" s="9"/>
      <c r="H53" s="12" t="s">
        <v>61</v>
      </c>
      <c r="I53" s="15"/>
    </row>
    <row r="54" spans="2:9" ht="20" customHeight="1" x14ac:dyDescent="0.2">
      <c r="B54" s="8"/>
      <c r="C54" s="9"/>
      <c r="D54" s="10" t="s">
        <v>61</v>
      </c>
      <c r="E54" s="10"/>
      <c r="F54" s="14"/>
      <c r="G54" s="9"/>
      <c r="H54" s="12" t="s">
        <v>61</v>
      </c>
      <c r="I54" s="15"/>
    </row>
    <row r="55" spans="2:9" ht="20" customHeight="1" x14ac:dyDescent="0.2">
      <c r="B55" s="8"/>
      <c r="C55" s="9"/>
      <c r="D55" s="10" t="s">
        <v>61</v>
      </c>
      <c r="E55" s="10"/>
      <c r="F55" s="14"/>
      <c r="G55" s="9"/>
      <c r="H55" s="12" t="s">
        <v>61</v>
      </c>
      <c r="I55" s="15"/>
    </row>
    <row r="56" spans="2:9" ht="20" customHeight="1" x14ac:dyDescent="0.2">
      <c r="B56" s="8"/>
      <c r="C56" s="9"/>
      <c r="D56" s="10" t="s">
        <v>61</v>
      </c>
      <c r="E56" s="10"/>
      <c r="F56" s="14"/>
      <c r="G56" s="9"/>
      <c r="H56" s="12" t="s">
        <v>61</v>
      </c>
      <c r="I56" s="15"/>
    </row>
    <row r="57" spans="2:9" ht="20" customHeight="1" x14ac:dyDescent="0.2">
      <c r="B57" s="8"/>
      <c r="C57" s="9"/>
      <c r="D57" s="10" t="s">
        <v>61</v>
      </c>
      <c r="E57" s="10"/>
      <c r="F57" s="14"/>
      <c r="G57" s="9"/>
      <c r="H57" s="12" t="s">
        <v>61</v>
      </c>
      <c r="I57" s="15"/>
    </row>
    <row r="58" spans="2:9" x14ac:dyDescent="0.2">
      <c r="B58" s="8"/>
      <c r="C58" s="9"/>
      <c r="D58" s="16"/>
      <c r="E58" s="16"/>
      <c r="F58" s="16"/>
      <c r="G58" s="8"/>
      <c r="H58" s="12"/>
      <c r="I58" s="12"/>
    </row>
    <row r="59" spans="2:9" x14ac:dyDescent="0.2">
      <c r="B59" s="8"/>
      <c r="C59" s="9"/>
      <c r="D59" s="16"/>
      <c r="E59" s="16"/>
      <c r="F59" s="16"/>
      <c r="G59" s="8"/>
      <c r="H59" s="12"/>
      <c r="I59" s="12"/>
    </row>
    <row r="60" spans="2:9" x14ac:dyDescent="0.2">
      <c r="B60" s="8"/>
      <c r="C60" s="9"/>
      <c r="D60" s="16"/>
      <c r="E60" s="16"/>
      <c r="F60" s="16"/>
      <c r="G60" s="8"/>
      <c r="H60" s="12"/>
      <c r="I60" s="12"/>
    </row>
    <row r="61" spans="2:9" x14ac:dyDescent="0.2">
      <c r="B61" s="8"/>
      <c r="C61" s="9"/>
      <c r="D61" s="16"/>
      <c r="E61" s="16"/>
      <c r="F61" s="16"/>
      <c r="G61" s="8"/>
      <c r="H61" s="12"/>
      <c r="I61" s="12"/>
    </row>
    <row r="62" spans="2:9" x14ac:dyDescent="0.2">
      <c r="B62" s="8"/>
      <c r="C62" s="9"/>
      <c r="D62" s="16"/>
      <c r="E62" s="16"/>
      <c r="F62" s="16"/>
      <c r="G62" s="8"/>
      <c r="H62" s="12"/>
      <c r="I62" s="12"/>
    </row>
    <row r="63" spans="2:9" x14ac:dyDescent="0.2">
      <c r="B63" s="8"/>
      <c r="C63" s="9"/>
      <c r="D63" s="16"/>
      <c r="E63" s="16"/>
      <c r="F63" s="16"/>
      <c r="G63" s="8"/>
      <c r="H63" s="12"/>
      <c r="I63" s="12"/>
    </row>
    <row r="64" spans="2:9" x14ac:dyDescent="0.2">
      <c r="B64" s="8"/>
      <c r="C64" s="9"/>
      <c r="D64" s="16"/>
      <c r="E64" s="16"/>
      <c r="F64" s="16"/>
      <c r="G64" s="8"/>
      <c r="H64" s="12"/>
      <c r="I64" s="12"/>
    </row>
    <row r="65" spans="2:9" x14ac:dyDescent="0.2">
      <c r="B65" s="8"/>
      <c r="C65" s="9"/>
      <c r="D65" s="16"/>
      <c r="E65" s="16"/>
      <c r="F65" s="16"/>
      <c r="G65" s="8"/>
      <c r="H65" s="12"/>
      <c r="I65" s="12"/>
    </row>
    <row r="66" spans="2:9" x14ac:dyDescent="0.2">
      <c r="B66" s="8"/>
      <c r="C66" s="9"/>
      <c r="D66" s="16"/>
      <c r="E66" s="16"/>
      <c r="F66" s="16"/>
      <c r="G66" s="8"/>
      <c r="H66" s="12"/>
      <c r="I66" s="12"/>
    </row>
    <row r="67" spans="2:9" x14ac:dyDescent="0.2">
      <c r="B67" s="8"/>
      <c r="C67" s="9"/>
      <c r="D67" s="16"/>
      <c r="E67" s="16"/>
      <c r="F67" s="16"/>
      <c r="G67" s="8"/>
      <c r="H67" s="12"/>
      <c r="I67" s="12"/>
    </row>
    <row r="68" spans="2:9" x14ac:dyDescent="0.2">
      <c r="B68" s="8"/>
      <c r="C68" s="9"/>
      <c r="D68" s="16"/>
      <c r="E68" s="16"/>
      <c r="F68" s="16"/>
      <c r="G68" s="8"/>
      <c r="H68" s="12"/>
      <c r="I68" s="12"/>
    </row>
    <row r="69" spans="2:9" x14ac:dyDescent="0.2">
      <c r="B69" s="8"/>
      <c r="C69" s="9"/>
      <c r="D69" s="16"/>
      <c r="E69" s="16"/>
      <c r="F69" s="16"/>
      <c r="G69" s="8"/>
      <c r="H69" s="12"/>
      <c r="I69" s="12"/>
    </row>
    <row r="70" spans="2:9" x14ac:dyDescent="0.2">
      <c r="B70" s="8"/>
      <c r="C70" s="9"/>
      <c r="D70" s="16"/>
      <c r="E70" s="16"/>
      <c r="F70" s="16"/>
      <c r="G70" s="8"/>
      <c r="H70" s="12"/>
      <c r="I70" s="12"/>
    </row>
    <row r="71" spans="2:9" x14ac:dyDescent="0.2">
      <c r="B71" s="8"/>
      <c r="C71" s="9"/>
      <c r="D71" s="16"/>
      <c r="E71" s="16"/>
      <c r="F71" s="16"/>
      <c r="G71" s="8"/>
      <c r="H71" s="12"/>
      <c r="I71" s="12"/>
    </row>
    <row r="72" spans="2:9" x14ac:dyDescent="0.2">
      <c r="B72" s="8"/>
      <c r="C72" s="9"/>
      <c r="D72" s="16"/>
      <c r="E72" s="16"/>
      <c r="F72" s="16"/>
      <c r="G72" s="8"/>
      <c r="H72" s="12"/>
      <c r="I72" s="12"/>
    </row>
    <row r="73" spans="2:9" x14ac:dyDescent="0.2">
      <c r="B73" s="8"/>
      <c r="C73" s="9"/>
      <c r="D73" s="16"/>
      <c r="E73" s="16"/>
      <c r="F73" s="16"/>
      <c r="G73" s="8"/>
      <c r="H73" s="12"/>
      <c r="I73" s="12"/>
    </row>
    <row r="74" spans="2:9" x14ac:dyDescent="0.2">
      <c r="B74" s="8"/>
      <c r="C74" s="9"/>
      <c r="D74" s="16"/>
      <c r="E74" s="16"/>
      <c r="F74" s="16"/>
      <c r="G74" s="8"/>
      <c r="H74" s="12"/>
      <c r="I74" s="12"/>
    </row>
    <row r="75" spans="2:9" x14ac:dyDescent="0.2">
      <c r="B75" s="8"/>
      <c r="C75" s="9"/>
      <c r="D75" s="16"/>
      <c r="E75" s="16"/>
      <c r="F75" s="16"/>
      <c r="G75" s="8"/>
      <c r="H75" s="12"/>
      <c r="I75" s="12"/>
    </row>
    <row r="76" spans="2:9" x14ac:dyDescent="0.2">
      <c r="B76" s="8"/>
      <c r="C76" s="9"/>
      <c r="D76" s="16"/>
      <c r="E76" s="16"/>
      <c r="F76" s="16"/>
      <c r="G76" s="8"/>
      <c r="H76" s="12"/>
      <c r="I76" s="12"/>
    </row>
    <row r="77" spans="2:9" x14ac:dyDescent="0.2">
      <c r="B77" s="8"/>
      <c r="C77" s="9"/>
      <c r="D77" s="16"/>
      <c r="E77" s="16"/>
      <c r="F77" s="16"/>
      <c r="G77" s="8"/>
      <c r="H77" s="12"/>
      <c r="I77" s="12"/>
    </row>
    <row r="78" spans="2:9" x14ac:dyDescent="0.2">
      <c r="B78" s="8"/>
      <c r="C78" s="9"/>
      <c r="D78" s="16"/>
      <c r="E78" s="16"/>
      <c r="F78" s="16"/>
      <c r="G78" s="8"/>
      <c r="H78" s="12"/>
      <c r="I78" s="12"/>
    </row>
    <row r="79" spans="2:9" x14ac:dyDescent="0.2">
      <c r="B79" s="8"/>
      <c r="C79" s="9"/>
      <c r="D79" s="16"/>
      <c r="E79" s="16"/>
      <c r="F79" s="16"/>
      <c r="G79" s="8"/>
      <c r="H79" s="12"/>
      <c r="I79" s="12"/>
    </row>
    <row r="80" spans="2:9" x14ac:dyDescent="0.2">
      <c r="B80" s="8"/>
      <c r="C80" s="9"/>
      <c r="D80" s="16"/>
      <c r="E80" s="16"/>
      <c r="F80" s="16"/>
      <c r="G80" s="8"/>
      <c r="H80" s="12"/>
      <c r="I80" s="12"/>
    </row>
    <row r="81" spans="2:9" x14ac:dyDescent="0.2">
      <c r="B81" s="8"/>
      <c r="C81" s="9"/>
      <c r="D81" s="16"/>
      <c r="E81" s="16"/>
      <c r="F81" s="16"/>
      <c r="G81" s="8"/>
      <c r="H81" s="12"/>
      <c r="I81" s="12"/>
    </row>
    <row r="82" spans="2:9" x14ac:dyDescent="0.2">
      <c r="B82" s="8"/>
      <c r="C82" s="9"/>
      <c r="D82" s="16"/>
      <c r="E82" s="16"/>
      <c r="F82" s="16"/>
      <c r="G82" s="8"/>
      <c r="H82" s="12"/>
      <c r="I82" s="12"/>
    </row>
    <row r="83" spans="2:9" x14ac:dyDescent="0.2">
      <c r="B83" s="8"/>
      <c r="C83" s="9"/>
      <c r="D83" s="16"/>
      <c r="E83" s="16"/>
      <c r="F83" s="16"/>
      <c r="G83" s="8"/>
      <c r="H83" s="12"/>
      <c r="I83" s="12"/>
    </row>
    <row r="84" spans="2:9" x14ac:dyDescent="0.2">
      <c r="B84" s="8"/>
      <c r="C84" s="9"/>
      <c r="D84" s="16"/>
      <c r="E84" s="16"/>
      <c r="F84" s="16"/>
      <c r="G84" s="8"/>
      <c r="H84" s="12"/>
      <c r="I84" s="12"/>
    </row>
    <row r="85" spans="2:9" x14ac:dyDescent="0.2">
      <c r="B85" s="8"/>
      <c r="C85" s="9"/>
      <c r="D85" s="16"/>
      <c r="E85" s="16"/>
      <c r="F85" s="16"/>
      <c r="G85" s="8"/>
      <c r="H85" s="12"/>
      <c r="I85" s="12"/>
    </row>
    <row r="86" spans="2:9" x14ac:dyDescent="0.2">
      <c r="B86" s="8"/>
      <c r="C86" s="9"/>
      <c r="D86" s="16"/>
      <c r="E86" s="16"/>
      <c r="F86" s="16"/>
      <c r="G86" s="8"/>
      <c r="H86" s="12"/>
      <c r="I86" s="12"/>
    </row>
    <row r="87" spans="2:9" x14ac:dyDescent="0.2">
      <c r="B87" s="8"/>
      <c r="C87" s="9"/>
      <c r="D87" s="16"/>
      <c r="E87" s="16"/>
      <c r="F87" s="16"/>
      <c r="G87" s="8"/>
      <c r="H87" s="12"/>
      <c r="I87" s="12"/>
    </row>
    <row r="88" spans="2:9" x14ac:dyDescent="0.2">
      <c r="B88" s="8"/>
      <c r="C88" s="9"/>
      <c r="D88" s="16"/>
      <c r="E88" s="16"/>
      <c r="F88" s="16"/>
      <c r="G88" s="8"/>
      <c r="H88" s="12"/>
      <c r="I88" s="12"/>
    </row>
    <row r="89" spans="2:9" x14ac:dyDescent="0.2">
      <c r="B89" s="8"/>
      <c r="C89" s="9"/>
      <c r="D89" s="16"/>
      <c r="E89" s="16"/>
      <c r="F89" s="16"/>
      <c r="G89" s="8"/>
      <c r="H89" s="12"/>
      <c r="I89" s="12"/>
    </row>
    <row r="90" spans="2:9" x14ac:dyDescent="0.2">
      <c r="B90" s="8"/>
      <c r="C90" s="9"/>
      <c r="D90" s="16"/>
      <c r="E90" s="16"/>
      <c r="F90" s="16"/>
      <c r="G90" s="8"/>
      <c r="H90" s="12"/>
      <c r="I90" s="12"/>
    </row>
    <row r="91" spans="2:9" x14ac:dyDescent="0.2">
      <c r="B91" s="8"/>
      <c r="C91" s="9"/>
      <c r="D91" s="16"/>
      <c r="E91" s="16"/>
      <c r="F91" s="16"/>
      <c r="G91" s="8"/>
      <c r="H91" s="12"/>
      <c r="I91" s="12"/>
    </row>
    <row r="92" spans="2:9" x14ac:dyDescent="0.2">
      <c r="B92" s="8"/>
      <c r="C92" s="9"/>
      <c r="D92" s="16"/>
      <c r="E92" s="16"/>
      <c r="F92" s="16"/>
      <c r="G92" s="8"/>
      <c r="H92" s="12"/>
      <c r="I92" s="12"/>
    </row>
    <row r="93" spans="2:9" x14ac:dyDescent="0.2">
      <c r="B93" s="8"/>
      <c r="C93" s="9"/>
      <c r="D93" s="16"/>
      <c r="E93" s="16"/>
      <c r="F93" s="16"/>
      <c r="G93" s="8"/>
      <c r="H93" s="12"/>
      <c r="I93" s="12"/>
    </row>
    <row r="94" spans="2:9" x14ac:dyDescent="0.2">
      <c r="B94" s="8"/>
      <c r="C94" s="9"/>
      <c r="D94" s="16"/>
      <c r="E94" s="16"/>
      <c r="F94" s="16"/>
      <c r="G94" s="8"/>
      <c r="H94" s="12"/>
      <c r="I94" s="12"/>
    </row>
    <row r="95" spans="2:9" x14ac:dyDescent="0.2">
      <c r="B95" s="8"/>
      <c r="C95" s="9"/>
      <c r="D95" s="16"/>
      <c r="E95" s="16"/>
      <c r="F95" s="16"/>
      <c r="G95" s="8"/>
      <c r="H95" s="12"/>
      <c r="I95" s="12"/>
    </row>
    <row r="96" spans="2:9" x14ac:dyDescent="0.2">
      <c r="B96" s="8"/>
      <c r="C96" s="9"/>
      <c r="D96" s="16"/>
      <c r="E96" s="16"/>
      <c r="F96" s="16"/>
      <c r="G96" s="8"/>
      <c r="H96" s="12"/>
      <c r="I96" s="12"/>
    </row>
    <row r="97" spans="2:9" x14ac:dyDescent="0.2">
      <c r="B97" s="8"/>
      <c r="C97" s="9"/>
      <c r="D97" s="16"/>
      <c r="E97" s="16"/>
      <c r="F97" s="16"/>
      <c r="G97" s="8"/>
      <c r="H97" s="12"/>
      <c r="I97" s="12"/>
    </row>
    <row r="98" spans="2:9" x14ac:dyDescent="0.2">
      <c r="B98" s="8"/>
      <c r="C98" s="9"/>
      <c r="D98" s="16"/>
      <c r="E98" s="16"/>
      <c r="F98" s="16"/>
      <c r="G98" s="8"/>
      <c r="H98" s="12"/>
      <c r="I98" s="12"/>
    </row>
    <row r="99" spans="2:9" x14ac:dyDescent="0.2">
      <c r="B99" s="8"/>
      <c r="C99" s="9"/>
      <c r="D99" s="16"/>
      <c r="E99" s="16"/>
      <c r="F99" s="16"/>
      <c r="G99" s="8"/>
      <c r="H99" s="12"/>
      <c r="I99" s="12"/>
    </row>
    <row r="100" spans="2:9" x14ac:dyDescent="0.2">
      <c r="B100" s="8"/>
      <c r="C100" s="9"/>
      <c r="D100" s="16"/>
      <c r="E100" s="16"/>
      <c r="F100" s="16"/>
      <c r="G100" s="8"/>
      <c r="H100" s="12"/>
      <c r="I100" s="12"/>
    </row>
    <row r="101" spans="2:9" x14ac:dyDescent="0.2">
      <c r="B101" s="8"/>
      <c r="C101" s="9"/>
      <c r="D101" s="16"/>
      <c r="E101" s="16"/>
      <c r="F101" s="16"/>
      <c r="G101" s="8"/>
      <c r="H101" s="12"/>
      <c r="I101" s="12"/>
    </row>
  </sheetData>
  <autoFilter ref="B5:I5" xr:uid="{00000000-0001-0000-0000-000000000000}"/>
  <phoneticPr fontId="4" type="noConversion"/>
  <conditionalFormatting sqref="D6:E57">
    <cfRule type="cellIs" dxfId="5" priority="4" operator="equal">
      <formula>"B"</formula>
    </cfRule>
    <cfRule type="cellIs" dxfId="4" priority="5" operator="equal">
      <formula>"A"</formula>
    </cfRule>
    <cfRule type="cellIs" dxfId="3" priority="6" operator="equal">
      <formula>"C"</formula>
    </cfRule>
  </conditionalFormatting>
  <conditionalFormatting sqref="H6:H57">
    <cfRule type="cellIs" dxfId="2" priority="1" operator="equal">
      <formula>"Offen"</formula>
    </cfRule>
    <cfRule type="cellIs" dxfId="1" priority="2" operator="equal">
      <formula>"in Bearbeitung"</formula>
    </cfRule>
    <cfRule type="cellIs" dxfId="0" priority="3" operator="equal">
      <formula>"Abgeschlossen"</formula>
    </cfRule>
  </conditionalFormatting>
  <dataValidations count="2">
    <dataValidation type="list" allowBlank="1" showInputMessage="1" showErrorMessage="1" sqref="D6:D57" xr:uid="{D87DD880-A41C-6242-9F8D-63F5FBB076A7}">
      <formula1>" ,A,B,C"</formula1>
    </dataValidation>
    <dataValidation type="list" allowBlank="1" showInputMessage="1" showErrorMessage="1" sqref="H6:H57" xr:uid="{DB1B3E60-A91F-B143-82D9-67E3FA83E79A}">
      <formula1>" ,Offen, in Bearbeitung, Abgeschlossen"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Dashboard</vt:lpstr>
      <vt:lpstr>Financial Due Diligence</vt:lpstr>
      <vt:lpstr>Tax Due Diligence</vt:lpstr>
      <vt:lpstr>Legal Due Diligence</vt:lpstr>
      <vt:lpstr>Commercial Due Diligence</vt:lpstr>
    </vt:vector>
  </TitlesOfParts>
  <Manager/>
  <Company>exit-coach.de | dragonflip.com | BuySellGrow.de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 Due Diligence Workbook </dc:title>
  <dc:subject/>
  <dc:creator/>
  <cp:keywords/>
  <dc:description/>
  <cp:lastModifiedBy>DF</cp:lastModifiedBy>
  <dcterms:created xsi:type="dcterms:W3CDTF">2024-11-14T08:11:46Z</dcterms:created>
  <dcterms:modified xsi:type="dcterms:W3CDTF">2025-06-26T09:31:32Z</dcterms:modified>
  <cp:category/>
</cp:coreProperties>
</file>